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Обслуговування" sheetId="1" r:id="rId1"/>
    <sheet name="Заміна" sheetId="2" r:id="rId2"/>
  </sheets>
  <definedNames>
    <definedName name="_xlnm.Print_Area" localSheetId="1">Заміна!$A$1:$K$90</definedName>
    <definedName name="_xlnm.Print_Area" localSheetId="0">Обслуговування!$A$1:$O$89</definedName>
  </definedNames>
  <calcPr calcId="125725"/>
</workbook>
</file>

<file path=xl/calcChain.xml><?xml version="1.0" encoding="utf-8"?>
<calcChain xmlns="http://schemas.openxmlformats.org/spreadsheetml/2006/main">
  <c r="J88" i="2"/>
  <c r="K11"/>
  <c r="G11"/>
  <c r="E88"/>
  <c r="F88" s="1"/>
  <c r="G88" s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11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88"/>
  <c r="N87" i="1"/>
  <c r="L10"/>
  <c r="I87"/>
  <c r="J87"/>
  <c r="K87" s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10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10"/>
  <c r="F87"/>
  <c r="E87"/>
  <c r="D87"/>
  <c r="C87"/>
  <c r="F52" i="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6"/>
  <c r="F15"/>
  <c r="F14"/>
  <c r="F13"/>
  <c r="F12"/>
  <c r="F11"/>
  <c r="H88" l="1"/>
  <c r="I88" s="1"/>
  <c r="F63"/>
  <c r="G63" s="1"/>
  <c r="L87" i="1"/>
  <c r="M87"/>
  <c r="J62"/>
  <c r="K62" s="1"/>
  <c r="G24" i="2"/>
  <c r="H24" s="1"/>
  <c r="G27"/>
  <c r="H27" s="1"/>
  <c r="G12"/>
  <c r="G13"/>
  <c r="G14"/>
  <c r="G15"/>
  <c r="G16"/>
  <c r="G18"/>
  <c r="G19"/>
  <c r="G20"/>
  <c r="G22"/>
  <c r="G23"/>
  <c r="G25"/>
  <c r="G26"/>
  <c r="G28"/>
  <c r="G32"/>
  <c r="G36"/>
  <c r="G39"/>
  <c r="F17"/>
  <c r="G17" s="1"/>
  <c r="F21"/>
  <c r="G21" s="1"/>
  <c r="I27"/>
  <c r="K27" s="1"/>
  <c r="F53"/>
  <c r="G29"/>
  <c r="G30"/>
  <c r="G31"/>
  <c r="G33"/>
  <c r="G34"/>
  <c r="G35"/>
  <c r="G37"/>
  <c r="G38"/>
  <c r="G40"/>
  <c r="G41"/>
  <c r="G42"/>
  <c r="G43"/>
  <c r="G44"/>
  <c r="G45"/>
  <c r="G46"/>
  <c r="G47"/>
  <c r="G48"/>
  <c r="G49"/>
  <c r="G50"/>
  <c r="G51"/>
  <c r="G52"/>
  <c r="F54"/>
  <c r="F55"/>
  <c r="G55" s="1"/>
  <c r="F56"/>
  <c r="F57"/>
  <c r="F58"/>
  <c r="F59"/>
  <c r="G59" s="1"/>
  <c r="F60"/>
  <c r="F61"/>
  <c r="F62"/>
  <c r="F64"/>
  <c r="G64" s="1"/>
  <c r="F65"/>
  <c r="F66"/>
  <c r="F67"/>
  <c r="F68"/>
  <c r="G68" s="1"/>
  <c r="F69"/>
  <c r="F70"/>
  <c r="F71"/>
  <c r="F72"/>
  <c r="G72" s="1"/>
  <c r="F73"/>
  <c r="F74"/>
  <c r="F75"/>
  <c r="F76"/>
  <c r="G76" s="1"/>
  <c r="F77"/>
  <c r="F78"/>
  <c r="F79"/>
  <c r="F80"/>
  <c r="G80" s="1"/>
  <c r="F81"/>
  <c r="F82"/>
  <c r="F83"/>
  <c r="F84"/>
  <c r="G84" s="1"/>
  <c r="F85"/>
  <c r="G85" s="1"/>
  <c r="F86"/>
  <c r="F87"/>
  <c r="J70" i="1"/>
  <c r="J71"/>
  <c r="J73"/>
  <c r="J75"/>
  <c r="J77"/>
  <c r="J78"/>
  <c r="J79"/>
  <c r="J80"/>
  <c r="J81"/>
  <c r="J83"/>
  <c r="J85"/>
  <c r="J86"/>
  <c r="J47"/>
  <c r="J48"/>
  <c r="J50"/>
  <c r="J51"/>
  <c r="J52"/>
  <c r="J55"/>
  <c r="J56"/>
  <c r="J59"/>
  <c r="J60"/>
  <c r="J64"/>
  <c r="J65"/>
  <c r="J67"/>
  <c r="J68"/>
  <c r="J69"/>
  <c r="J29"/>
  <c r="J31"/>
  <c r="J33"/>
  <c r="J37"/>
  <c r="J41"/>
  <c r="J45"/>
  <c r="J18"/>
  <c r="J20"/>
  <c r="J22"/>
  <c r="J24"/>
  <c r="J26"/>
  <c r="J28"/>
  <c r="J13"/>
  <c r="J12"/>
  <c r="J11"/>
  <c r="H63" i="2" l="1"/>
  <c r="I63" s="1"/>
  <c r="K63" s="1"/>
  <c r="L62" i="1"/>
  <c r="M62" s="1"/>
  <c r="O62" s="1"/>
  <c r="J14"/>
  <c r="K14" s="1"/>
  <c r="I24" i="2"/>
  <c r="K24" s="1"/>
  <c r="H85"/>
  <c r="I85" s="1"/>
  <c r="K85" s="1"/>
  <c r="H17"/>
  <c r="I17" s="1"/>
  <c r="K17" s="1"/>
  <c r="H84"/>
  <c r="I84" s="1"/>
  <c r="K84" s="1"/>
  <c r="H80"/>
  <c r="I80" s="1"/>
  <c r="K80" s="1"/>
  <c r="H76"/>
  <c r="I76" s="1"/>
  <c r="K76" s="1"/>
  <c r="H72"/>
  <c r="I72" s="1"/>
  <c r="K72" s="1"/>
  <c r="H68"/>
  <c r="I68" s="1"/>
  <c r="K68" s="1"/>
  <c r="H64"/>
  <c r="I64" s="1"/>
  <c r="K64" s="1"/>
  <c r="H59"/>
  <c r="I59" s="1"/>
  <c r="K59" s="1"/>
  <c r="H44"/>
  <c r="I44" s="1"/>
  <c r="K44" s="1"/>
  <c r="H43"/>
  <c r="I43" s="1"/>
  <c r="K43" s="1"/>
  <c r="H42"/>
  <c r="I42" s="1"/>
  <c r="K42" s="1"/>
  <c r="H37"/>
  <c r="I37" s="1"/>
  <c r="K37" s="1"/>
  <c r="H35"/>
  <c r="I35" s="1"/>
  <c r="K35" s="1"/>
  <c r="H33"/>
  <c r="I33" s="1"/>
  <c r="K33" s="1"/>
  <c r="H31"/>
  <c r="I31" s="1"/>
  <c r="K31" s="1"/>
  <c r="H52"/>
  <c r="I52" s="1"/>
  <c r="K52" s="1"/>
  <c r="H51"/>
  <c r="I51" s="1"/>
  <c r="K51" s="1"/>
  <c r="H50"/>
  <c r="I50" s="1"/>
  <c r="K50" s="1"/>
  <c r="H49"/>
  <c r="I49" s="1"/>
  <c r="K49" s="1"/>
  <c r="H48"/>
  <c r="I48" s="1"/>
  <c r="K48" s="1"/>
  <c r="H47"/>
  <c r="I47" s="1"/>
  <c r="K47" s="1"/>
  <c r="H46"/>
  <c r="I46" s="1"/>
  <c r="K46" s="1"/>
  <c r="H41"/>
  <c r="I41" s="1"/>
  <c r="K41" s="1"/>
  <c r="H40"/>
  <c r="I40" s="1"/>
  <c r="K40" s="1"/>
  <c r="H38"/>
  <c r="I38" s="1"/>
  <c r="K38" s="1"/>
  <c r="H34"/>
  <c r="I34" s="1"/>
  <c r="K34" s="1"/>
  <c r="H30"/>
  <c r="I30" s="1"/>
  <c r="K30" s="1"/>
  <c r="H39"/>
  <c r="I39" s="1"/>
  <c r="K39" s="1"/>
  <c r="H26"/>
  <c r="I26" s="1"/>
  <c r="K26" s="1"/>
  <c r="H25"/>
  <c r="I25" s="1"/>
  <c r="K25" s="1"/>
  <c r="H20"/>
  <c r="I20" s="1"/>
  <c r="K20" s="1"/>
  <c r="H18"/>
  <c r="I18" s="1"/>
  <c r="K18" s="1"/>
  <c r="H15"/>
  <c r="I15" s="1"/>
  <c r="K15" s="1"/>
  <c r="H13"/>
  <c r="I13" s="1"/>
  <c r="K13" s="1"/>
  <c r="H11"/>
  <c r="I11" s="1"/>
  <c r="G87"/>
  <c r="G83"/>
  <c r="G79"/>
  <c r="G75"/>
  <c r="G67"/>
  <c r="G62"/>
  <c r="G58"/>
  <c r="G86"/>
  <c r="G82"/>
  <c r="G78"/>
  <c r="G74"/>
  <c r="G70"/>
  <c r="G66"/>
  <c r="G61"/>
  <c r="G57"/>
  <c r="G53"/>
  <c r="G81"/>
  <c r="G77"/>
  <c r="G73"/>
  <c r="G69"/>
  <c r="G65"/>
  <c r="G60"/>
  <c r="G56"/>
  <c r="H55"/>
  <c r="I55" s="1"/>
  <c r="K55" s="1"/>
  <c r="H45"/>
  <c r="I45" s="1"/>
  <c r="K45" s="1"/>
  <c r="H29"/>
  <c r="I29" s="1"/>
  <c r="K29" s="1"/>
  <c r="H36"/>
  <c r="I36" s="1"/>
  <c r="K36" s="1"/>
  <c r="H32"/>
  <c r="I32" s="1"/>
  <c r="K32" s="1"/>
  <c r="H28"/>
  <c r="I28" s="1"/>
  <c r="K28" s="1"/>
  <c r="H23"/>
  <c r="I23" s="1"/>
  <c r="K23" s="1"/>
  <c r="H22"/>
  <c r="I22" s="1"/>
  <c r="K22" s="1"/>
  <c r="H19"/>
  <c r="I19" s="1"/>
  <c r="K19" s="1"/>
  <c r="H16"/>
  <c r="I16" s="1"/>
  <c r="K16" s="1"/>
  <c r="H14"/>
  <c r="I14" s="1"/>
  <c r="K14" s="1"/>
  <c r="H12"/>
  <c r="I12" s="1"/>
  <c r="K12" s="1"/>
  <c r="H21"/>
  <c r="I21" s="1"/>
  <c r="K21" s="1"/>
  <c r="G71"/>
  <c r="G54"/>
  <c r="K86" i="1"/>
  <c r="L86" s="1"/>
  <c r="J84"/>
  <c r="J82"/>
  <c r="K80"/>
  <c r="L80" s="1"/>
  <c r="M80" s="1"/>
  <c r="O80" s="1"/>
  <c r="K78"/>
  <c r="L78" s="1"/>
  <c r="M78" s="1"/>
  <c r="O78" s="1"/>
  <c r="J76"/>
  <c r="J74"/>
  <c r="K73"/>
  <c r="L73" s="1"/>
  <c r="M73" s="1"/>
  <c r="O73" s="1"/>
  <c r="J72"/>
  <c r="K71"/>
  <c r="L71" s="1"/>
  <c r="M71" s="1"/>
  <c r="O71" s="1"/>
  <c r="K70"/>
  <c r="L70" s="1"/>
  <c r="M70" s="1"/>
  <c r="O70" s="1"/>
  <c r="K69"/>
  <c r="K68"/>
  <c r="K67"/>
  <c r="J66"/>
  <c r="K65"/>
  <c r="K64"/>
  <c r="J63"/>
  <c r="J61"/>
  <c r="K60"/>
  <c r="K59"/>
  <c r="J58"/>
  <c r="J57"/>
  <c r="K56"/>
  <c r="K55"/>
  <c r="J54"/>
  <c r="J53"/>
  <c r="K52"/>
  <c r="K51"/>
  <c r="K50"/>
  <c r="L50" s="1"/>
  <c r="J49"/>
  <c r="K48"/>
  <c r="K47"/>
  <c r="J46"/>
  <c r="M86"/>
  <c r="O86" s="1"/>
  <c r="K85"/>
  <c r="K83"/>
  <c r="K81"/>
  <c r="K79"/>
  <c r="K77"/>
  <c r="K75"/>
  <c r="K12"/>
  <c r="J10"/>
  <c r="J44"/>
  <c r="J40"/>
  <c r="K40" s="1"/>
  <c r="J36"/>
  <c r="K45"/>
  <c r="K41"/>
  <c r="K37"/>
  <c r="J43"/>
  <c r="J39"/>
  <c r="J35"/>
  <c r="J42"/>
  <c r="J38"/>
  <c r="K11"/>
  <c r="K13"/>
  <c r="J34"/>
  <c r="K34" s="1"/>
  <c r="K33"/>
  <c r="J32"/>
  <c r="K32" s="1"/>
  <c r="K31"/>
  <c r="J30"/>
  <c r="K30" s="1"/>
  <c r="K29"/>
  <c r="K28"/>
  <c r="J27"/>
  <c r="K27" s="1"/>
  <c r="K26"/>
  <c r="J25"/>
  <c r="K25" s="1"/>
  <c r="K24"/>
  <c r="J23"/>
  <c r="K23" s="1"/>
  <c r="K22"/>
  <c r="J21"/>
  <c r="K21" s="1"/>
  <c r="K20"/>
  <c r="J19"/>
  <c r="K19" s="1"/>
  <c r="K18"/>
  <c r="J17"/>
  <c r="K17" s="1"/>
  <c r="J16"/>
  <c r="J15"/>
  <c r="K15" s="1"/>
  <c r="H71" i="2" l="1"/>
  <c r="I71" s="1"/>
  <c r="K71" s="1"/>
  <c r="H60"/>
  <c r="I60" s="1"/>
  <c r="K60" s="1"/>
  <c r="H69"/>
  <c r="I69" s="1"/>
  <c r="K69" s="1"/>
  <c r="H77"/>
  <c r="I77" s="1"/>
  <c r="K77" s="1"/>
  <c r="H53"/>
  <c r="I53" s="1"/>
  <c r="K53" s="1"/>
  <c r="H70"/>
  <c r="I70" s="1"/>
  <c r="K70" s="1"/>
  <c r="H78"/>
  <c r="I78" s="1"/>
  <c r="K78" s="1"/>
  <c r="H86"/>
  <c r="I86" s="1"/>
  <c r="K86" s="1"/>
  <c r="H62"/>
  <c r="I62" s="1"/>
  <c r="K62" s="1"/>
  <c r="H75"/>
  <c r="I75" s="1"/>
  <c r="K75" s="1"/>
  <c r="H83"/>
  <c r="I83" s="1"/>
  <c r="K83" s="1"/>
  <c r="H54"/>
  <c r="I54" s="1"/>
  <c r="K54" s="1"/>
  <c r="H56"/>
  <c r="I56" s="1"/>
  <c r="K56" s="1"/>
  <c r="H65"/>
  <c r="I65" s="1"/>
  <c r="K65" s="1"/>
  <c r="H73"/>
  <c r="I73" s="1"/>
  <c r="K73" s="1"/>
  <c r="H81"/>
  <c r="I81" s="1"/>
  <c r="K81" s="1"/>
  <c r="H57"/>
  <c r="I57" s="1"/>
  <c r="K57" s="1"/>
  <c r="H66"/>
  <c r="I66" s="1"/>
  <c r="K66" s="1"/>
  <c r="H74"/>
  <c r="I74" s="1"/>
  <c r="K74" s="1"/>
  <c r="H82"/>
  <c r="I82" s="1"/>
  <c r="K82" s="1"/>
  <c r="H58"/>
  <c r="I58" s="1"/>
  <c r="K58" s="1"/>
  <c r="H67"/>
  <c r="I67" s="1"/>
  <c r="K67" s="1"/>
  <c r="H79"/>
  <c r="I79" s="1"/>
  <c r="K79" s="1"/>
  <c r="H87"/>
  <c r="I87" s="1"/>
  <c r="K87" s="1"/>
  <c r="H61"/>
  <c r="I61" s="1"/>
  <c r="K61" s="1"/>
  <c r="K84" i="1"/>
  <c r="K82"/>
  <c r="K76"/>
  <c r="K74"/>
  <c r="K72"/>
  <c r="L69"/>
  <c r="M69" s="1"/>
  <c r="O69" s="1"/>
  <c r="L68"/>
  <c r="M68" s="1"/>
  <c r="O68" s="1"/>
  <c r="L67"/>
  <c r="M67"/>
  <c r="O67" s="1"/>
  <c r="K66"/>
  <c r="L65"/>
  <c r="M65" s="1"/>
  <c r="O65" s="1"/>
  <c r="L64"/>
  <c r="M64" s="1"/>
  <c r="O64" s="1"/>
  <c r="K63"/>
  <c r="K61"/>
  <c r="L60"/>
  <c r="M60" s="1"/>
  <c r="O60" s="1"/>
  <c r="L59"/>
  <c r="M59" s="1"/>
  <c r="O59" s="1"/>
  <c r="K58"/>
  <c r="K57"/>
  <c r="L56"/>
  <c r="M56" s="1"/>
  <c r="O56" s="1"/>
  <c r="L55"/>
  <c r="M55" s="1"/>
  <c r="O55" s="1"/>
  <c r="K54"/>
  <c r="K53"/>
  <c r="L52"/>
  <c r="M52" s="1"/>
  <c r="O52" s="1"/>
  <c r="L51"/>
  <c r="M51" s="1"/>
  <c r="O51" s="1"/>
  <c r="M50"/>
  <c r="O50" s="1"/>
  <c r="K49"/>
  <c r="L48"/>
  <c r="M48" s="1"/>
  <c r="O48" s="1"/>
  <c r="L47"/>
  <c r="M47" s="1"/>
  <c r="O47" s="1"/>
  <c r="K46"/>
  <c r="L79"/>
  <c r="M79" s="1"/>
  <c r="O79" s="1"/>
  <c r="L83"/>
  <c r="M83" s="1"/>
  <c r="O83" s="1"/>
  <c r="L75"/>
  <c r="M75" s="1"/>
  <c r="O75" s="1"/>
  <c r="L77"/>
  <c r="M77" s="1"/>
  <c r="O77" s="1"/>
  <c r="L81"/>
  <c r="M81" s="1"/>
  <c r="O81" s="1"/>
  <c r="L85"/>
  <c r="M85" s="1"/>
  <c r="O85" s="1"/>
  <c r="L40"/>
  <c r="M40" s="1"/>
  <c r="O40" s="1"/>
  <c r="L11"/>
  <c r="M11" s="1"/>
  <c r="O11" s="1"/>
  <c r="L45"/>
  <c r="M45" s="1"/>
  <c r="O45" s="1"/>
  <c r="K10"/>
  <c r="K35"/>
  <c r="L13"/>
  <c r="M13" s="1"/>
  <c r="O13" s="1"/>
  <c r="L41"/>
  <c r="M41" s="1"/>
  <c r="O41" s="1"/>
  <c r="L12"/>
  <c r="M12" s="1"/>
  <c r="O12" s="1"/>
  <c r="K38"/>
  <c r="K36"/>
  <c r="K39"/>
  <c r="L37"/>
  <c r="M37" s="1"/>
  <c r="O37" s="1"/>
  <c r="K42"/>
  <c r="K43"/>
  <c r="K44"/>
  <c r="L34"/>
  <c r="M34" s="1"/>
  <c r="O34" s="1"/>
  <c r="L33"/>
  <c r="M33" s="1"/>
  <c r="O33" s="1"/>
  <c r="L32"/>
  <c r="M32" s="1"/>
  <c r="O32" s="1"/>
  <c r="L31"/>
  <c r="M31" s="1"/>
  <c r="O31" s="1"/>
  <c r="L30"/>
  <c r="M30" s="1"/>
  <c r="O30" s="1"/>
  <c r="L29"/>
  <c r="M29" s="1"/>
  <c r="O29" s="1"/>
  <c r="L28"/>
  <c r="M28" s="1"/>
  <c r="O28" s="1"/>
  <c r="L27"/>
  <c r="M27" s="1"/>
  <c r="O27" s="1"/>
  <c r="L26"/>
  <c r="M26" s="1"/>
  <c r="O26" s="1"/>
  <c r="L25"/>
  <c r="M25" s="1"/>
  <c r="O25" s="1"/>
  <c r="L24"/>
  <c r="M24" s="1"/>
  <c r="O24" s="1"/>
  <c r="L23"/>
  <c r="M23" s="1"/>
  <c r="O23" s="1"/>
  <c r="L22"/>
  <c r="M22" s="1"/>
  <c r="O22" s="1"/>
  <c r="L21"/>
  <c r="M21" s="1"/>
  <c r="O21" s="1"/>
  <c r="L20"/>
  <c r="M20" s="1"/>
  <c r="O20" s="1"/>
  <c r="L19"/>
  <c r="M19" s="1"/>
  <c r="O19" s="1"/>
  <c r="L18"/>
  <c r="M18" s="1"/>
  <c r="O18" s="1"/>
  <c r="L17"/>
  <c r="M17" s="1"/>
  <c r="O17" s="1"/>
  <c r="K16"/>
  <c r="L15"/>
  <c r="M15" s="1"/>
  <c r="O15" s="1"/>
  <c r="L14"/>
  <c r="M14" s="1"/>
  <c r="O14" l="1"/>
  <c r="L84"/>
  <c r="M84" s="1"/>
  <c r="O84" s="1"/>
  <c r="L82"/>
  <c r="M82"/>
  <c r="O82" s="1"/>
  <c r="L76"/>
  <c r="M76" s="1"/>
  <c r="O76" s="1"/>
  <c r="L74"/>
  <c r="M74" s="1"/>
  <c r="O74" s="1"/>
  <c r="L72"/>
  <c r="M72" s="1"/>
  <c r="O72" s="1"/>
  <c r="L66"/>
  <c r="M66" s="1"/>
  <c r="O66" s="1"/>
  <c r="L63"/>
  <c r="M63" s="1"/>
  <c r="O63" s="1"/>
  <c r="L61"/>
  <c r="M61" s="1"/>
  <c r="O61" s="1"/>
  <c r="L58"/>
  <c r="M58" s="1"/>
  <c r="O58" s="1"/>
  <c r="L57"/>
  <c r="M57" s="1"/>
  <c r="O57" s="1"/>
  <c r="L54"/>
  <c r="M54" s="1"/>
  <c r="O54" s="1"/>
  <c r="L53"/>
  <c r="M53" s="1"/>
  <c r="O53" s="1"/>
  <c r="L49"/>
  <c r="M49" s="1"/>
  <c r="O49" s="1"/>
  <c r="L46"/>
  <c r="M46" s="1"/>
  <c r="O46" s="1"/>
  <c r="L44"/>
  <c r="M44" s="1"/>
  <c r="O44" s="1"/>
  <c r="L43"/>
  <c r="M43" s="1"/>
  <c r="O43" s="1"/>
  <c r="L39"/>
  <c r="M39" s="1"/>
  <c r="O39" s="1"/>
  <c r="M10"/>
  <c r="O10" s="1"/>
  <c r="L35"/>
  <c r="M35" s="1"/>
  <c r="O35" s="1"/>
  <c r="L42"/>
  <c r="M42" s="1"/>
  <c r="O42" s="1"/>
  <c r="L36"/>
  <c r="M36" s="1"/>
  <c r="O36" s="1"/>
  <c r="L38"/>
  <c r="M38" s="1"/>
  <c r="O38" s="1"/>
  <c r="L16"/>
  <c r="M16" s="1"/>
  <c r="O16" s="1"/>
</calcChain>
</file>

<file path=xl/sharedStrings.xml><?xml version="1.0" encoding="utf-8"?>
<sst xmlns="http://schemas.openxmlformats.org/spreadsheetml/2006/main" count="198" uniqueCount="108">
  <si>
    <t>Адреса житлового будинку</t>
  </si>
  <si>
    <t>Ковпака,1</t>
  </si>
  <si>
    <t>Ковпака,2</t>
  </si>
  <si>
    <t>Ковпака,3</t>
  </si>
  <si>
    <t>Ковпака,4 (ввод 1)</t>
  </si>
  <si>
    <t>№ п/п</t>
  </si>
  <si>
    <t>Ковпака,4 (ввод 2)</t>
  </si>
  <si>
    <t xml:space="preserve">Ковпака,5 </t>
  </si>
  <si>
    <t>Ковпака,7</t>
  </si>
  <si>
    <t>Пушкіна,60</t>
  </si>
  <si>
    <t>Пушкіна,62</t>
  </si>
  <si>
    <t>Пушкіна,86</t>
  </si>
  <si>
    <t>Пушкіна,90</t>
  </si>
  <si>
    <t>Пушкіна,92</t>
  </si>
  <si>
    <t>Пушкіна,94</t>
  </si>
  <si>
    <t>Пушкіна,98</t>
  </si>
  <si>
    <t>Пушкіна,100 (ввод 1)</t>
  </si>
  <si>
    <t>Пушкіна,100 (ввод 2)</t>
  </si>
  <si>
    <t>Пушкіна,100 (ввод 3)</t>
  </si>
  <si>
    <t xml:space="preserve">Ціолковського,1 </t>
  </si>
  <si>
    <t>Ціолковського,3</t>
  </si>
  <si>
    <t>Ціолковського,4</t>
  </si>
  <si>
    <t>Ціолковського,5</t>
  </si>
  <si>
    <t>Ціолковського,6</t>
  </si>
  <si>
    <t>Ціолковського,7</t>
  </si>
  <si>
    <t>Ціолковського,8</t>
  </si>
  <si>
    <t>Ціолковського,6а</t>
  </si>
  <si>
    <t>Ціолковського,6б</t>
  </si>
  <si>
    <t>Ціолковського,9</t>
  </si>
  <si>
    <t>Ціолковського,11</t>
  </si>
  <si>
    <t>Ціолковського,12</t>
  </si>
  <si>
    <t>Ціолковського,13</t>
  </si>
  <si>
    <t>Ціолковського,14</t>
  </si>
  <si>
    <t>Терещенків,1</t>
  </si>
  <si>
    <t>Терещенків,6</t>
  </si>
  <si>
    <t>Терещенків,10</t>
  </si>
  <si>
    <t>Терещенків,12</t>
  </si>
  <si>
    <t>Терещенків,21</t>
  </si>
  <si>
    <t>Терещенків,23</t>
  </si>
  <si>
    <t>Терещенків,28</t>
  </si>
  <si>
    <t>Терещенків,44</t>
  </si>
  <si>
    <t>Терещенків,49</t>
  </si>
  <si>
    <t>Терещенків,53</t>
  </si>
  <si>
    <t>Терещенків,55</t>
  </si>
  <si>
    <t xml:space="preserve">Києво-Московська,8 </t>
  </si>
  <si>
    <t>Києво-Московська,12</t>
  </si>
  <si>
    <t>Києво-Московська,18</t>
  </si>
  <si>
    <t>Києво-Московська,20</t>
  </si>
  <si>
    <t>Києво-Московська,25</t>
  </si>
  <si>
    <t>Києво-Московська,27</t>
  </si>
  <si>
    <t>Києво-Московська,29</t>
  </si>
  <si>
    <t>Києво-Московська,32</t>
  </si>
  <si>
    <t>Києво-Московська,36</t>
  </si>
  <si>
    <t>Києво-Московська,38</t>
  </si>
  <si>
    <t>Києво-Московська,41</t>
  </si>
  <si>
    <t>Києво-Московська,53</t>
  </si>
  <si>
    <t>Києво-Московська,55</t>
  </si>
  <si>
    <t>Героїв Крут,1</t>
  </si>
  <si>
    <t>Героїв Крут,8</t>
  </si>
  <si>
    <t>Героїв Крут,10</t>
  </si>
  <si>
    <t>Героїв Крут,2 (ввод 1)</t>
  </si>
  <si>
    <t>Героїв Крут,2 (ввод 2)</t>
  </si>
  <si>
    <t xml:space="preserve">Героїв Крут,3 </t>
  </si>
  <si>
    <t>Пилипа Орлика,24</t>
  </si>
  <si>
    <t>Пилипа Орлика,26</t>
  </si>
  <si>
    <t>Пилипа Орлика,28</t>
  </si>
  <si>
    <t>Курлука,1/1</t>
  </si>
  <si>
    <t>Курлука,1/2</t>
  </si>
  <si>
    <t>Курлука,1/3</t>
  </si>
  <si>
    <t>Гарматна,1</t>
  </si>
  <si>
    <t>Гарматна,6</t>
  </si>
  <si>
    <t>Путивльська,18</t>
  </si>
  <si>
    <t>Вознесенська,1А (ввод 1)</t>
  </si>
  <si>
    <t>Вознесенська,1А (ввод 2)</t>
  </si>
  <si>
    <t>Вознесенська,30</t>
  </si>
  <si>
    <t>Інститутська,22</t>
  </si>
  <si>
    <t>Космонавтів,6</t>
  </si>
  <si>
    <t>Героїв Крут,4</t>
  </si>
  <si>
    <t>Повна планована собівартість, грн</t>
  </si>
  <si>
    <t>гривень</t>
  </si>
  <si>
    <t>Прямі матеріальні витрати</t>
  </si>
  <si>
    <t xml:space="preserve">ФОП та ЄСВ </t>
  </si>
  <si>
    <t xml:space="preserve">Інші прямі витрати </t>
  </si>
  <si>
    <t>Змінні загальновиробничі та постійні розподілені загальновиробничі витрати</t>
  </si>
  <si>
    <t xml:space="preserve">Планований прибуток ( 3% від повної планованої собівартості) </t>
  </si>
  <si>
    <t xml:space="preserve">Усього витрат на обслуговування вузлів комерційного обліку( на рік) </t>
  </si>
  <si>
    <t>ПДВ</t>
  </si>
  <si>
    <t>Розмір внеску на обслуговування КПО на одне приміщення в квартал</t>
  </si>
  <si>
    <t>Кількість приміщень(шт)</t>
  </si>
  <si>
    <t>Директор</t>
  </si>
  <si>
    <t>М.О.Колоша</t>
  </si>
  <si>
    <t>Додаток 1</t>
  </si>
  <si>
    <t>Додаток 2</t>
  </si>
  <si>
    <t>до рішення виконавчого комітету Глухівської міської ради</t>
  </si>
  <si>
    <t xml:space="preserve">Усього витрат на заміну вузлів комерційного обліку( на рік) </t>
  </si>
  <si>
    <t>Усього витрат на заміну вузлів комерційного обліку( на рік) з ПДВ</t>
  </si>
  <si>
    <t>Розмір внеску на заміну КПО на одне приміщення в квартал</t>
  </si>
  <si>
    <t>Зведена таблиця розміру внесків за обслуговування вузлів комерційного обліку теплової енергії, що здійснює комунальне підприємство "Глухівський тепловий район".</t>
  </si>
  <si>
    <t>Зведена таблиця розміру внесків на заміну вузлів комерційного обліку теплової енергії, що здійснює комунальне підприємство "Глухівський тепловий район".</t>
  </si>
  <si>
    <t>Києво-Московська,39</t>
  </si>
  <si>
    <t>Адміністративні витрати</t>
  </si>
  <si>
    <t>Всього</t>
  </si>
  <si>
    <t>Планова виробнича собівартість всього</t>
  </si>
  <si>
    <t>Усього витрат на обслуговування вузлів комерційного обліку (на рік) з ПДВ</t>
  </si>
  <si>
    <t>1</t>
  </si>
  <si>
    <t>2</t>
  </si>
  <si>
    <t>________________________-№________________</t>
  </si>
  <si>
    <t>______________________№______________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</si>
</sst>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0" fillId="0" borderId="0" xfId="0" applyBorder="1"/>
    <xf numFmtId="0" fontId="1" fillId="0" borderId="0" xfId="0" applyFont="1" applyAlignment="1"/>
    <xf numFmtId="0" fontId="0" fillId="0" borderId="0" xfId="0" applyAlignment="1"/>
    <xf numFmtId="2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2"/>
  <sheetViews>
    <sheetView view="pageBreakPreview" topLeftCell="B1" zoomScale="60" zoomScaleNormal="80" workbookViewId="0">
      <selection activeCell="L4" sqref="L4"/>
    </sheetView>
  </sheetViews>
  <sheetFormatPr defaultRowHeight="15"/>
  <cols>
    <col min="1" max="1" width="8.7109375" customWidth="1"/>
    <col min="2" max="2" width="29.7109375" customWidth="1"/>
    <col min="3" max="3" width="14.140625" customWidth="1"/>
    <col min="4" max="4" width="13" customWidth="1"/>
    <col min="5" max="5" width="12.28515625" customWidth="1"/>
    <col min="6" max="6" width="15.5703125" customWidth="1"/>
    <col min="7" max="7" width="12.5703125" customWidth="1"/>
    <col min="8" max="8" width="11.28515625" customWidth="1"/>
    <col min="9" max="9" width="12.7109375" customWidth="1"/>
    <col min="10" max="10" width="13" customWidth="1"/>
    <col min="11" max="11" width="14.7109375" customWidth="1"/>
    <col min="12" max="12" width="11.5703125" customWidth="1"/>
    <col min="13" max="13" width="15.28515625" customWidth="1"/>
    <col min="14" max="14" width="9.42578125" customWidth="1"/>
    <col min="15" max="15" width="12.7109375" customWidth="1"/>
  </cols>
  <sheetData>
    <row r="1" spans="1:20">
      <c r="K1" s="17" t="s">
        <v>91</v>
      </c>
      <c r="P1" s="17"/>
    </row>
    <row r="2" spans="1:20">
      <c r="K2" s="34" t="s">
        <v>93</v>
      </c>
      <c r="L2" s="35"/>
      <c r="M2" s="35"/>
      <c r="N2" s="35"/>
      <c r="O2" s="35"/>
      <c r="P2" s="35"/>
    </row>
    <row r="3" spans="1:20">
      <c r="K3" s="24"/>
      <c r="L3" s="25"/>
      <c r="M3" s="25"/>
      <c r="N3" s="25"/>
      <c r="O3" s="25"/>
      <c r="P3" s="25"/>
    </row>
    <row r="4" spans="1:20">
      <c r="K4" t="s">
        <v>106</v>
      </c>
      <c r="L4" s="38"/>
      <c r="P4" s="17"/>
    </row>
    <row r="6" spans="1:20" ht="41.25" customHeight="1">
      <c r="A6" s="32" t="s">
        <v>97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20" ht="25.5" customHeight="1">
      <c r="A7" s="2"/>
      <c r="B7" s="2"/>
      <c r="C7" s="2"/>
      <c r="D7" s="2"/>
      <c r="E7" s="2"/>
      <c r="F7" s="2"/>
      <c r="G7" s="2"/>
      <c r="H7" s="2"/>
      <c r="I7" s="2"/>
      <c r="J7" s="2"/>
      <c r="N7" s="1"/>
      <c r="O7" s="1" t="s">
        <v>79</v>
      </c>
    </row>
    <row r="8" spans="1:20" ht="105" customHeight="1">
      <c r="A8" s="5" t="s">
        <v>5</v>
      </c>
      <c r="B8" s="6" t="s">
        <v>0</v>
      </c>
      <c r="C8" s="7" t="s">
        <v>80</v>
      </c>
      <c r="D8" s="7" t="s">
        <v>81</v>
      </c>
      <c r="E8" s="7" t="s">
        <v>82</v>
      </c>
      <c r="F8" s="7" t="s">
        <v>83</v>
      </c>
      <c r="G8" s="7" t="s">
        <v>102</v>
      </c>
      <c r="H8" s="7" t="s">
        <v>100</v>
      </c>
      <c r="I8" s="7" t="s">
        <v>78</v>
      </c>
      <c r="J8" s="7" t="s">
        <v>84</v>
      </c>
      <c r="K8" s="7" t="s">
        <v>85</v>
      </c>
      <c r="L8" s="7" t="s">
        <v>86</v>
      </c>
      <c r="M8" s="7" t="s">
        <v>103</v>
      </c>
      <c r="N8" s="7" t="s">
        <v>88</v>
      </c>
      <c r="O8" s="7" t="s">
        <v>87</v>
      </c>
      <c r="P8" s="4"/>
      <c r="Q8" s="4"/>
      <c r="R8" s="4"/>
      <c r="S8" s="4"/>
      <c r="T8" s="4"/>
    </row>
    <row r="9" spans="1:20" ht="18" customHeight="1">
      <c r="A9" s="5"/>
      <c r="B9" s="6" t="s">
        <v>104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4"/>
      <c r="Q9" s="4"/>
      <c r="R9" s="4"/>
      <c r="S9" s="4"/>
      <c r="T9" s="4"/>
    </row>
    <row r="10" spans="1:20">
      <c r="A10" s="5">
        <v>1</v>
      </c>
      <c r="B10" s="10" t="s">
        <v>1</v>
      </c>
      <c r="C10" s="9">
        <v>84.72</v>
      </c>
      <c r="D10" s="9">
        <v>639.16999999999996</v>
      </c>
      <c r="E10" s="9">
        <v>535.41999999999996</v>
      </c>
      <c r="F10" s="9">
        <v>77.260000000000005</v>
      </c>
      <c r="G10" s="9">
        <f>C10+D10+E10+F10</f>
        <v>1336.57</v>
      </c>
      <c r="H10" s="8">
        <f>7560/G87*G10</f>
        <v>107.05713867059309</v>
      </c>
      <c r="I10" s="8">
        <f>G10+H10</f>
        <v>1443.627138670593</v>
      </c>
      <c r="J10" s="8">
        <f>I10*0.03</f>
        <v>43.308814160117791</v>
      </c>
      <c r="K10" s="8">
        <f>I10+J10</f>
        <v>1486.9359528307109</v>
      </c>
      <c r="L10" s="8">
        <f>(K10*1.2)-K10</f>
        <v>297.38719056614218</v>
      </c>
      <c r="M10" s="8">
        <f>K10+L10</f>
        <v>1784.3231433968531</v>
      </c>
      <c r="N10" s="9">
        <v>60</v>
      </c>
      <c r="O10" s="8">
        <f>(M10/N10)/12*3</f>
        <v>7.4346797641535547</v>
      </c>
      <c r="P10" s="4"/>
      <c r="Q10" s="4"/>
    </row>
    <row r="11" spans="1:20">
      <c r="A11" s="5">
        <v>2</v>
      </c>
      <c r="B11" s="10" t="s">
        <v>2</v>
      </c>
      <c r="C11" s="9">
        <v>140.15</v>
      </c>
      <c r="D11" s="9">
        <v>572.17999999999995</v>
      </c>
      <c r="E11" s="9">
        <v>0</v>
      </c>
      <c r="F11" s="9">
        <v>70.95</v>
      </c>
      <c r="G11" s="9">
        <f t="shared" ref="G11:G74" si="0">C11+D11+E11+F11</f>
        <v>783.28</v>
      </c>
      <c r="H11" s="8">
        <f>7560/G87*G11</f>
        <v>62.739486579754264</v>
      </c>
      <c r="I11" s="8">
        <f t="shared" ref="I11:I74" si="1">G11+H11</f>
        <v>846.01948657975424</v>
      </c>
      <c r="J11" s="8">
        <f>I11*0.03</f>
        <v>25.380584597392627</v>
      </c>
      <c r="K11" s="8">
        <f>I11+J11</f>
        <v>871.40007117714686</v>
      </c>
      <c r="L11" s="8">
        <f>(K11*1.2)-K11</f>
        <v>174.28001423542923</v>
      </c>
      <c r="M11" s="8">
        <f>K11+L11</f>
        <v>1045.6800854125761</v>
      </c>
      <c r="N11" s="9">
        <v>64</v>
      </c>
      <c r="O11" s="8">
        <f>(M11/N11)/12*3</f>
        <v>4.0846878336428754</v>
      </c>
      <c r="P11" s="4"/>
      <c r="Q11" s="4"/>
    </row>
    <row r="12" spans="1:20">
      <c r="A12" s="5">
        <v>3</v>
      </c>
      <c r="B12" s="10" t="s">
        <v>3</v>
      </c>
      <c r="C12" s="9">
        <v>112.37</v>
      </c>
      <c r="D12" s="9">
        <v>595.70000000000005</v>
      </c>
      <c r="E12" s="9">
        <v>535.41999999999996</v>
      </c>
      <c r="F12" s="9">
        <v>73.27</v>
      </c>
      <c r="G12" s="9">
        <f t="shared" si="0"/>
        <v>1316.76</v>
      </c>
      <c r="H12" s="8">
        <f>7560/G87*G12</f>
        <v>105.47038906745637</v>
      </c>
      <c r="I12" s="8">
        <f t="shared" si="1"/>
        <v>1422.2303890674564</v>
      </c>
      <c r="J12" s="8">
        <f>I12*0.03</f>
        <v>42.666911672023687</v>
      </c>
      <c r="K12" s="8">
        <f>I12+J12</f>
        <v>1464.89730073948</v>
      </c>
      <c r="L12" s="8">
        <f>(K12*1.2)-K12</f>
        <v>292.97946014789591</v>
      </c>
      <c r="M12" s="8">
        <f>K12+L12</f>
        <v>1757.8767608873759</v>
      </c>
      <c r="N12" s="9">
        <v>61</v>
      </c>
      <c r="O12" s="8">
        <f>(M12/N12)/12*3</f>
        <v>7.2044129544564584</v>
      </c>
      <c r="P12" s="4"/>
      <c r="Q12" s="4"/>
    </row>
    <row r="13" spans="1:20">
      <c r="A13" s="5">
        <v>4</v>
      </c>
      <c r="B13" s="10" t="s">
        <v>4</v>
      </c>
      <c r="C13" s="9">
        <v>56.56</v>
      </c>
      <c r="D13" s="9">
        <v>543.22</v>
      </c>
      <c r="E13" s="9">
        <v>535.41999999999996</v>
      </c>
      <c r="F13" s="9">
        <v>65.739999999999995</v>
      </c>
      <c r="G13" s="9">
        <f t="shared" si="0"/>
        <v>1200.9399999999998</v>
      </c>
      <c r="H13" s="8">
        <f>7560/G87*G13</f>
        <v>96.193390630540904</v>
      </c>
      <c r="I13" s="8">
        <f t="shared" si="1"/>
        <v>1297.1333906305408</v>
      </c>
      <c r="J13" s="8">
        <f>I13*0.03</f>
        <v>38.914001718916225</v>
      </c>
      <c r="K13" s="8">
        <f>I13+J13</f>
        <v>1336.0473923494571</v>
      </c>
      <c r="L13" s="8">
        <f>(K13*1.2)-K13</f>
        <v>267.20947846989134</v>
      </c>
      <c r="M13" s="8">
        <f>K13+L13</f>
        <v>1603.2568708193485</v>
      </c>
      <c r="N13" s="9">
        <v>53</v>
      </c>
      <c r="O13" s="8">
        <f>(M13/N13)/12*3</f>
        <v>7.5625324095252289</v>
      </c>
      <c r="P13" s="4"/>
      <c r="Q13" s="4"/>
    </row>
    <row r="14" spans="1:20">
      <c r="A14" s="5">
        <v>5</v>
      </c>
      <c r="B14" s="10" t="s">
        <v>6</v>
      </c>
      <c r="C14" s="9">
        <v>56.31</v>
      </c>
      <c r="D14" s="9">
        <v>473.51</v>
      </c>
      <c r="E14" s="9">
        <v>535.41999999999996</v>
      </c>
      <c r="F14" s="9">
        <v>57.98</v>
      </c>
      <c r="G14" s="9">
        <f t="shared" si="0"/>
        <v>1123.2199999999998</v>
      </c>
      <c r="H14" s="8">
        <f>7560/G87*G14</f>
        <v>89.968141808946442</v>
      </c>
      <c r="I14" s="8">
        <f t="shared" si="1"/>
        <v>1213.1881418089463</v>
      </c>
      <c r="J14" s="8">
        <f>I14*0.03</f>
        <v>36.39564425426839</v>
      </c>
      <c r="K14" s="8">
        <f>I14+J14</f>
        <v>1249.5837860632146</v>
      </c>
      <c r="L14" s="8">
        <f>(K14*1.2)-K14</f>
        <v>249.91675721264278</v>
      </c>
      <c r="M14" s="8">
        <f>K14+L14</f>
        <v>1499.5005432758574</v>
      </c>
      <c r="N14" s="9">
        <v>25</v>
      </c>
      <c r="O14" s="8">
        <f>(M14/N14)/12*3</f>
        <v>14.995005432758573</v>
      </c>
      <c r="P14" s="4"/>
      <c r="Q14" s="4"/>
    </row>
    <row r="15" spans="1:20">
      <c r="A15" s="5">
        <v>6</v>
      </c>
      <c r="B15" s="27" t="s">
        <v>7</v>
      </c>
      <c r="C15" s="9">
        <v>84.34</v>
      </c>
      <c r="D15" s="8">
        <v>534.6</v>
      </c>
      <c r="E15" s="9">
        <v>0</v>
      </c>
      <c r="F15" s="9">
        <v>65.62</v>
      </c>
      <c r="G15" s="9">
        <f t="shared" si="0"/>
        <v>684.56000000000006</v>
      </c>
      <c r="H15" s="8">
        <f>7560/G87*G15</f>
        <v>54.832171041053755</v>
      </c>
      <c r="I15" s="8">
        <f t="shared" si="1"/>
        <v>739.39217104105387</v>
      </c>
      <c r="J15" s="8">
        <f t="shared" ref="J15:J69" si="2">I15*0.03</f>
        <v>22.181765131231614</v>
      </c>
      <c r="K15" s="8">
        <f t="shared" ref="K15:K69" si="3">I15+J15</f>
        <v>761.57393617228547</v>
      </c>
      <c r="L15" s="8">
        <f t="shared" ref="L15:L69" si="4">(K15*1.2)-K15</f>
        <v>152.31478723445707</v>
      </c>
      <c r="M15" s="8">
        <f t="shared" ref="M15:M69" si="5">K15+L15</f>
        <v>913.88872340674254</v>
      </c>
      <c r="N15" s="9">
        <v>120</v>
      </c>
      <c r="O15" s="8">
        <f t="shared" ref="O15:O79" si="6">(M15/N15)/12*3</f>
        <v>1.9039348404307135</v>
      </c>
      <c r="P15" s="4"/>
      <c r="Q15" s="4"/>
    </row>
    <row r="16" spans="1:20">
      <c r="A16" s="5">
        <v>7</v>
      </c>
      <c r="B16" s="10" t="s">
        <v>8</v>
      </c>
      <c r="C16" s="9">
        <v>56.56</v>
      </c>
      <c r="D16" s="9">
        <v>831.99</v>
      </c>
      <c r="E16" s="9">
        <v>903.77</v>
      </c>
      <c r="F16" s="9">
        <v>120.39</v>
      </c>
      <c r="G16" s="9">
        <f t="shared" si="0"/>
        <v>1912.71</v>
      </c>
      <c r="H16" s="8">
        <f>7560/G87*G16</f>
        <v>153.20503954647353</v>
      </c>
      <c r="I16" s="8">
        <f t="shared" si="1"/>
        <v>2065.9150395464735</v>
      </c>
      <c r="J16" s="8">
        <f t="shared" si="2"/>
        <v>61.977451186394205</v>
      </c>
      <c r="K16" s="8">
        <f t="shared" si="3"/>
        <v>2127.8924907328678</v>
      </c>
      <c r="L16" s="8">
        <f t="shared" si="4"/>
        <v>425.57849814657357</v>
      </c>
      <c r="M16" s="8">
        <f t="shared" si="5"/>
        <v>2553.4709888794414</v>
      </c>
      <c r="N16" s="9">
        <v>64</v>
      </c>
      <c r="O16" s="8">
        <f t="shared" si="6"/>
        <v>9.9744960503103179</v>
      </c>
      <c r="P16" s="4"/>
      <c r="Q16" s="4"/>
    </row>
    <row r="17" spans="1:17">
      <c r="A17" s="5">
        <v>8</v>
      </c>
      <c r="B17" s="10" t="s">
        <v>9</v>
      </c>
      <c r="C17" s="9">
        <v>112.62</v>
      </c>
      <c r="D17" s="9">
        <v>665.41</v>
      </c>
      <c r="E17" s="9">
        <v>535.41999999999996</v>
      </c>
      <c r="F17" s="9">
        <v>81.03</v>
      </c>
      <c r="G17" s="9">
        <f t="shared" si="0"/>
        <v>1394.4799999999998</v>
      </c>
      <c r="H17" s="8">
        <f>7560/G87*G17</f>
        <v>111.6956378890508</v>
      </c>
      <c r="I17" s="8">
        <f t="shared" si="1"/>
        <v>1506.1756378890507</v>
      </c>
      <c r="J17" s="8">
        <f t="shared" si="2"/>
        <v>45.185269136671522</v>
      </c>
      <c r="K17" s="8">
        <f t="shared" si="3"/>
        <v>1551.3609070257221</v>
      </c>
      <c r="L17" s="8">
        <f t="shared" si="4"/>
        <v>310.27218140514424</v>
      </c>
      <c r="M17" s="8">
        <f t="shared" si="5"/>
        <v>1861.6330884308663</v>
      </c>
      <c r="N17" s="9">
        <v>72</v>
      </c>
      <c r="O17" s="8">
        <f t="shared" si="6"/>
        <v>6.4640037792738418</v>
      </c>
      <c r="P17" s="4"/>
      <c r="Q17" s="4"/>
    </row>
    <row r="18" spans="1:17">
      <c r="A18" s="5">
        <v>9</v>
      </c>
      <c r="B18" s="10" t="s">
        <v>10</v>
      </c>
      <c r="C18" s="9">
        <v>84.34</v>
      </c>
      <c r="D18" s="8">
        <v>534.6</v>
      </c>
      <c r="E18" s="9">
        <v>535.41999999999996</v>
      </c>
      <c r="F18" s="9">
        <v>65.62</v>
      </c>
      <c r="G18" s="9">
        <f t="shared" si="0"/>
        <v>1219.98</v>
      </c>
      <c r="H18" s="8">
        <f>7560/G87*G18</f>
        <v>97.718464454050419</v>
      </c>
      <c r="I18" s="8">
        <f t="shared" si="1"/>
        <v>1317.6984644540505</v>
      </c>
      <c r="J18" s="8">
        <f t="shared" si="2"/>
        <v>39.530953933621511</v>
      </c>
      <c r="K18" s="8">
        <f t="shared" si="3"/>
        <v>1357.229418387672</v>
      </c>
      <c r="L18" s="8">
        <f t="shared" si="4"/>
        <v>271.44588367753431</v>
      </c>
      <c r="M18" s="8">
        <f t="shared" si="5"/>
        <v>1628.6753020652063</v>
      </c>
      <c r="N18" s="9">
        <v>88</v>
      </c>
      <c r="O18" s="8">
        <f t="shared" si="6"/>
        <v>4.626918471776154</v>
      </c>
      <c r="P18" s="4"/>
      <c r="Q18" s="4"/>
    </row>
    <row r="19" spans="1:17">
      <c r="A19" s="5">
        <v>10</v>
      </c>
      <c r="B19" s="10" t="s">
        <v>11</v>
      </c>
      <c r="C19" s="9">
        <v>84.22</v>
      </c>
      <c r="D19" s="9">
        <v>499.75</v>
      </c>
      <c r="E19" s="9">
        <v>489.58</v>
      </c>
      <c r="F19" s="9">
        <v>61.77</v>
      </c>
      <c r="G19" s="9">
        <f t="shared" si="0"/>
        <v>1135.32</v>
      </c>
      <c r="H19" s="8">
        <f>7560/G87*G19</f>
        <v>90.937332631659956</v>
      </c>
      <c r="I19" s="8">
        <f t="shared" si="1"/>
        <v>1226.2573326316599</v>
      </c>
      <c r="J19" s="8">
        <f t="shared" si="2"/>
        <v>36.787719978949795</v>
      </c>
      <c r="K19" s="8">
        <f t="shared" si="3"/>
        <v>1263.0450526106097</v>
      </c>
      <c r="L19" s="8">
        <f t="shared" si="4"/>
        <v>252.60901052212193</v>
      </c>
      <c r="M19" s="8">
        <f t="shared" si="5"/>
        <v>1515.6540631327316</v>
      </c>
      <c r="N19" s="9">
        <v>12</v>
      </c>
      <c r="O19" s="8">
        <f t="shared" si="6"/>
        <v>31.576126315265242</v>
      </c>
      <c r="P19" s="4"/>
      <c r="Q19" s="4"/>
    </row>
    <row r="20" spans="1:17">
      <c r="A20" s="5">
        <v>11</v>
      </c>
      <c r="B20" s="10" t="s">
        <v>12</v>
      </c>
      <c r="C20" s="9">
        <v>84.47</v>
      </c>
      <c r="D20" s="9">
        <v>569.46</v>
      </c>
      <c r="E20" s="9">
        <v>489.58</v>
      </c>
      <c r="F20" s="9">
        <v>69.510000000000005</v>
      </c>
      <c r="G20" s="9">
        <f t="shared" si="0"/>
        <v>1213.02</v>
      </c>
      <c r="H20" s="8">
        <f>7560/G87*G20</f>
        <v>97.160979484952406</v>
      </c>
      <c r="I20" s="8">
        <f t="shared" si="1"/>
        <v>1310.1809794849523</v>
      </c>
      <c r="J20" s="8">
        <f t="shared" si="2"/>
        <v>39.305429384548567</v>
      </c>
      <c r="K20" s="8">
        <f t="shared" si="3"/>
        <v>1349.4864088695008</v>
      </c>
      <c r="L20" s="8">
        <f t="shared" si="4"/>
        <v>269.8972817739002</v>
      </c>
      <c r="M20" s="8">
        <f t="shared" si="5"/>
        <v>1619.383690643401</v>
      </c>
      <c r="N20" s="9">
        <v>15</v>
      </c>
      <c r="O20" s="8">
        <f t="shared" si="6"/>
        <v>26.989728177390013</v>
      </c>
      <c r="P20" s="4"/>
      <c r="Q20" s="4"/>
    </row>
    <row r="21" spans="1:17">
      <c r="A21" s="5">
        <v>12</v>
      </c>
      <c r="B21" s="10" t="s">
        <v>13</v>
      </c>
      <c r="C21" s="9">
        <v>84.34</v>
      </c>
      <c r="D21" s="8">
        <v>534.6</v>
      </c>
      <c r="E21" s="9">
        <v>489.58</v>
      </c>
      <c r="F21" s="9">
        <v>65.62</v>
      </c>
      <c r="G21" s="9">
        <f t="shared" si="0"/>
        <v>1174.1399999999999</v>
      </c>
      <c r="H21" s="8">
        <f>7560/G87*G21</f>
        <v>94.046753105853156</v>
      </c>
      <c r="I21" s="8">
        <f t="shared" si="1"/>
        <v>1268.1867531058531</v>
      </c>
      <c r="J21" s="8">
        <f t="shared" si="2"/>
        <v>38.045602593175595</v>
      </c>
      <c r="K21" s="8">
        <f t="shared" si="3"/>
        <v>1306.2323556990286</v>
      </c>
      <c r="L21" s="8">
        <f t="shared" si="4"/>
        <v>261.24647113980564</v>
      </c>
      <c r="M21" s="8">
        <f t="shared" si="5"/>
        <v>1567.4788268388343</v>
      </c>
      <c r="N21" s="9">
        <v>4</v>
      </c>
      <c r="O21" s="8">
        <f t="shared" si="6"/>
        <v>97.967426677427142</v>
      </c>
      <c r="P21" s="4"/>
      <c r="Q21" s="4"/>
    </row>
    <row r="22" spans="1:17">
      <c r="A22" s="5">
        <v>13</v>
      </c>
      <c r="B22" s="10" t="s">
        <v>14</v>
      </c>
      <c r="C22" s="9">
        <v>84.59</v>
      </c>
      <c r="D22" s="9">
        <v>604.30999999999995</v>
      </c>
      <c r="E22" s="9">
        <v>458.34</v>
      </c>
      <c r="F22" s="9">
        <v>73.39</v>
      </c>
      <c r="G22" s="9">
        <f t="shared" si="0"/>
        <v>1220.6300000000001</v>
      </c>
      <c r="H22" s="8">
        <f>7560/G87*G22</f>
        <v>97.770528423865613</v>
      </c>
      <c r="I22" s="8">
        <f t="shared" si="1"/>
        <v>1318.4005284238658</v>
      </c>
      <c r="J22" s="8">
        <f t="shared" si="2"/>
        <v>39.552015852715975</v>
      </c>
      <c r="K22" s="8">
        <f t="shared" si="3"/>
        <v>1357.9525442765819</v>
      </c>
      <c r="L22" s="8">
        <f t="shared" si="4"/>
        <v>271.59050885531633</v>
      </c>
      <c r="M22" s="8">
        <f t="shared" si="5"/>
        <v>1629.5430531318982</v>
      </c>
      <c r="N22" s="9">
        <v>13</v>
      </c>
      <c r="O22" s="8">
        <f t="shared" si="6"/>
        <v>31.337366406382657</v>
      </c>
      <c r="P22" s="4"/>
      <c r="Q22" s="4"/>
    </row>
    <row r="23" spans="1:17">
      <c r="A23" s="5">
        <v>14</v>
      </c>
      <c r="B23" s="10" t="s">
        <v>15</v>
      </c>
      <c r="C23" s="9">
        <v>84.47</v>
      </c>
      <c r="D23" s="9">
        <v>569.46</v>
      </c>
      <c r="E23" s="9">
        <v>535.41999999999996</v>
      </c>
      <c r="F23" s="9">
        <v>69.510000000000005</v>
      </c>
      <c r="G23" s="9">
        <f t="shared" si="0"/>
        <v>1258.8599999999999</v>
      </c>
      <c r="H23" s="8">
        <f>7560/G87*G23</f>
        <v>100.83269083314964</v>
      </c>
      <c r="I23" s="8">
        <f t="shared" si="1"/>
        <v>1359.6926908331495</v>
      </c>
      <c r="J23" s="8">
        <f t="shared" si="2"/>
        <v>40.790780724994484</v>
      </c>
      <c r="K23" s="8">
        <f t="shared" si="3"/>
        <v>1400.4834715581439</v>
      </c>
      <c r="L23" s="8">
        <f t="shared" si="4"/>
        <v>280.09669431162865</v>
      </c>
      <c r="M23" s="8">
        <f t="shared" si="5"/>
        <v>1680.5801658697726</v>
      </c>
      <c r="N23" s="9">
        <v>9</v>
      </c>
      <c r="O23" s="8">
        <f t="shared" si="6"/>
        <v>46.682782385271459</v>
      </c>
      <c r="P23" s="4"/>
      <c r="Q23" s="4"/>
    </row>
    <row r="24" spans="1:17">
      <c r="A24" s="5">
        <v>15</v>
      </c>
      <c r="B24" s="10" t="s">
        <v>16</v>
      </c>
      <c r="C24" s="9">
        <v>84.34</v>
      </c>
      <c r="D24" s="8">
        <v>534.6</v>
      </c>
      <c r="E24" s="9">
        <v>535.41999999999996</v>
      </c>
      <c r="F24" s="9">
        <v>65.62</v>
      </c>
      <c r="G24" s="9">
        <f t="shared" si="0"/>
        <v>1219.98</v>
      </c>
      <c r="H24" s="8">
        <f>7560/G87*G24</f>
        <v>97.718464454050419</v>
      </c>
      <c r="I24" s="8">
        <f t="shared" si="1"/>
        <v>1317.6984644540505</v>
      </c>
      <c r="J24" s="8">
        <f t="shared" si="2"/>
        <v>39.530953933621511</v>
      </c>
      <c r="K24" s="8">
        <f t="shared" si="3"/>
        <v>1357.229418387672</v>
      </c>
      <c r="L24" s="8">
        <f t="shared" si="4"/>
        <v>271.44588367753431</v>
      </c>
      <c r="M24" s="8">
        <f t="shared" si="5"/>
        <v>1628.6753020652063</v>
      </c>
      <c r="N24" s="9">
        <v>36</v>
      </c>
      <c r="O24" s="8">
        <f t="shared" si="6"/>
        <v>11.3102451532306</v>
      </c>
      <c r="P24" s="4"/>
      <c r="Q24" s="4"/>
    </row>
    <row r="25" spans="1:17">
      <c r="A25" s="5">
        <v>16</v>
      </c>
      <c r="B25" s="10" t="s">
        <v>17</v>
      </c>
      <c r="C25" s="9">
        <v>84.34</v>
      </c>
      <c r="D25" s="8">
        <v>534.6</v>
      </c>
      <c r="E25" s="9">
        <v>535.41999999999996</v>
      </c>
      <c r="F25" s="9">
        <v>65.62</v>
      </c>
      <c r="G25" s="9">
        <f t="shared" si="0"/>
        <v>1219.98</v>
      </c>
      <c r="H25" s="8">
        <f>7560/G87*G25</f>
        <v>97.718464454050419</v>
      </c>
      <c r="I25" s="8">
        <f t="shared" si="1"/>
        <v>1317.6984644540505</v>
      </c>
      <c r="J25" s="8">
        <f t="shared" si="2"/>
        <v>39.530953933621511</v>
      </c>
      <c r="K25" s="8">
        <f t="shared" si="3"/>
        <v>1357.229418387672</v>
      </c>
      <c r="L25" s="8">
        <f t="shared" si="4"/>
        <v>271.44588367753431</v>
      </c>
      <c r="M25" s="8">
        <f t="shared" si="5"/>
        <v>1628.6753020652063</v>
      </c>
      <c r="N25" s="9">
        <v>30</v>
      </c>
      <c r="O25" s="8">
        <f t="shared" si="6"/>
        <v>13.572294183876721</v>
      </c>
      <c r="P25" s="4"/>
      <c r="Q25" s="4"/>
    </row>
    <row r="26" spans="1:17">
      <c r="A26" s="5">
        <v>17</v>
      </c>
      <c r="B26" s="10" t="s">
        <v>18</v>
      </c>
      <c r="C26" s="9">
        <v>84.34</v>
      </c>
      <c r="D26" s="8">
        <v>534.6</v>
      </c>
      <c r="E26" s="9">
        <v>535.41999999999996</v>
      </c>
      <c r="F26" s="9">
        <v>65.62</v>
      </c>
      <c r="G26" s="9">
        <f t="shared" si="0"/>
        <v>1219.98</v>
      </c>
      <c r="H26" s="8">
        <f>7560/G87*G26</f>
        <v>97.718464454050419</v>
      </c>
      <c r="I26" s="8">
        <f t="shared" si="1"/>
        <v>1317.6984644540505</v>
      </c>
      <c r="J26" s="8">
        <f t="shared" si="2"/>
        <v>39.530953933621511</v>
      </c>
      <c r="K26" s="8">
        <f t="shared" si="3"/>
        <v>1357.229418387672</v>
      </c>
      <c r="L26" s="8">
        <f t="shared" si="4"/>
        <v>271.44588367753431</v>
      </c>
      <c r="M26" s="8">
        <f t="shared" si="5"/>
        <v>1628.6753020652063</v>
      </c>
      <c r="N26" s="9">
        <v>51</v>
      </c>
      <c r="O26" s="8">
        <f t="shared" si="6"/>
        <v>7.9837024611039524</v>
      </c>
      <c r="P26" s="4"/>
      <c r="Q26" s="4"/>
    </row>
    <row r="27" spans="1:17">
      <c r="A27" s="5">
        <v>18</v>
      </c>
      <c r="B27" s="10" t="s">
        <v>19</v>
      </c>
      <c r="C27" s="9">
        <v>56.31</v>
      </c>
      <c r="D27" s="9">
        <v>473.51</v>
      </c>
      <c r="E27" s="9">
        <v>535.41999999999996</v>
      </c>
      <c r="F27" s="8">
        <v>58.2</v>
      </c>
      <c r="G27" s="9">
        <f t="shared" si="0"/>
        <v>1123.4399999999998</v>
      </c>
      <c r="H27" s="8">
        <f>7560/G87*G27</f>
        <v>89.985763460268515</v>
      </c>
      <c r="I27" s="8">
        <f t="shared" si="1"/>
        <v>1213.4257634602684</v>
      </c>
      <c r="J27" s="8">
        <f t="shared" si="2"/>
        <v>36.402772903808049</v>
      </c>
      <c r="K27" s="8">
        <f t="shared" si="3"/>
        <v>1249.8285363640764</v>
      </c>
      <c r="L27" s="8">
        <f t="shared" si="4"/>
        <v>249.96570727281528</v>
      </c>
      <c r="M27" s="8">
        <f t="shared" si="5"/>
        <v>1499.7942436368917</v>
      </c>
      <c r="N27" s="9">
        <v>39</v>
      </c>
      <c r="O27" s="8">
        <f t="shared" si="6"/>
        <v>9.6140656643390496</v>
      </c>
      <c r="P27" s="4"/>
      <c r="Q27" s="4"/>
    </row>
    <row r="28" spans="1:17">
      <c r="A28" s="5">
        <v>19</v>
      </c>
      <c r="B28" s="10" t="s">
        <v>20</v>
      </c>
      <c r="C28" s="9">
        <v>56.19</v>
      </c>
      <c r="D28" s="9">
        <v>438.65</v>
      </c>
      <c r="E28" s="9">
        <v>489.58</v>
      </c>
      <c r="F28" s="9">
        <v>54.35</v>
      </c>
      <c r="G28" s="9">
        <f t="shared" si="0"/>
        <v>1038.77</v>
      </c>
      <c r="H28" s="8">
        <f>7560/G87*G28</f>
        <v>83.203830653727067</v>
      </c>
      <c r="I28" s="8">
        <f t="shared" si="1"/>
        <v>1121.973830653727</v>
      </c>
      <c r="J28" s="8">
        <f t="shared" si="2"/>
        <v>33.659214919611806</v>
      </c>
      <c r="K28" s="8">
        <f t="shared" si="3"/>
        <v>1155.6330455733387</v>
      </c>
      <c r="L28" s="8">
        <f t="shared" si="4"/>
        <v>231.12660911466764</v>
      </c>
      <c r="M28" s="8">
        <f t="shared" si="5"/>
        <v>1386.7596546880063</v>
      </c>
      <c r="N28" s="9">
        <v>49</v>
      </c>
      <c r="O28" s="8">
        <f t="shared" si="6"/>
        <v>7.0753043606530923</v>
      </c>
      <c r="P28" s="4"/>
      <c r="Q28" s="4"/>
    </row>
    <row r="29" spans="1:17">
      <c r="A29" s="5">
        <v>20</v>
      </c>
      <c r="B29" s="10" t="s">
        <v>21</v>
      </c>
      <c r="C29" s="9">
        <v>56.31</v>
      </c>
      <c r="D29" s="9">
        <v>762.28</v>
      </c>
      <c r="E29" s="8">
        <v>824.6</v>
      </c>
      <c r="F29" s="9">
        <v>112.86</v>
      </c>
      <c r="G29" s="9">
        <f t="shared" si="0"/>
        <v>1756.05</v>
      </c>
      <c r="H29" s="8">
        <f>7560/G87*G29</f>
        <v>140.65682183686226</v>
      </c>
      <c r="I29" s="8">
        <f t="shared" si="1"/>
        <v>1896.7068218368622</v>
      </c>
      <c r="J29" s="8">
        <f t="shared" si="2"/>
        <v>56.901204655105865</v>
      </c>
      <c r="K29" s="8">
        <f t="shared" si="3"/>
        <v>1953.6080264919681</v>
      </c>
      <c r="L29" s="8">
        <f t="shared" si="4"/>
        <v>390.72160529839334</v>
      </c>
      <c r="M29" s="8">
        <f t="shared" si="5"/>
        <v>2344.3296317903614</v>
      </c>
      <c r="N29" s="9">
        <v>69</v>
      </c>
      <c r="O29" s="8">
        <f t="shared" si="6"/>
        <v>8.4939479412694254</v>
      </c>
      <c r="P29" s="4"/>
      <c r="Q29" s="4"/>
    </row>
    <row r="30" spans="1:17">
      <c r="A30" s="5">
        <v>21</v>
      </c>
      <c r="B30" s="10" t="s">
        <v>22</v>
      </c>
      <c r="C30" s="28">
        <v>84.47</v>
      </c>
      <c r="D30" s="9">
        <v>569.46</v>
      </c>
      <c r="E30" s="9">
        <v>535.41999999999996</v>
      </c>
      <c r="F30" s="9">
        <v>69.849999999999994</v>
      </c>
      <c r="G30" s="9">
        <f t="shared" si="0"/>
        <v>1259.1999999999998</v>
      </c>
      <c r="H30" s="8">
        <f>7560/G87*G30</f>
        <v>100.85992429428373</v>
      </c>
      <c r="I30" s="8">
        <f t="shared" si="1"/>
        <v>1360.0599242942835</v>
      </c>
      <c r="J30" s="8">
        <f t="shared" si="2"/>
        <v>40.801797728828504</v>
      </c>
      <c r="K30" s="8">
        <f t="shared" si="3"/>
        <v>1400.861722023112</v>
      </c>
      <c r="L30" s="8">
        <f t="shared" si="4"/>
        <v>280.17234440462244</v>
      </c>
      <c r="M30" s="8">
        <f t="shared" si="5"/>
        <v>1681.0340664277344</v>
      </c>
      <c r="N30" s="11">
        <v>69</v>
      </c>
      <c r="O30" s="8">
        <f t="shared" si="6"/>
        <v>6.0907031392309214</v>
      </c>
      <c r="P30" s="4"/>
      <c r="Q30" s="4"/>
    </row>
    <row r="31" spans="1:17">
      <c r="A31" s="5">
        <v>22</v>
      </c>
      <c r="B31" s="10" t="s">
        <v>23</v>
      </c>
      <c r="C31" s="9">
        <v>84.22</v>
      </c>
      <c r="D31" s="9">
        <v>499.75</v>
      </c>
      <c r="E31" s="9">
        <v>535.41999999999996</v>
      </c>
      <c r="F31" s="9">
        <v>62.11</v>
      </c>
      <c r="G31" s="9">
        <f t="shared" si="0"/>
        <v>1181.4999999999998</v>
      </c>
      <c r="H31" s="8">
        <f>7560/G87*G31</f>
        <v>94.636277440991279</v>
      </c>
      <c r="I31" s="8">
        <f t="shared" si="1"/>
        <v>1276.1362774409911</v>
      </c>
      <c r="J31" s="8">
        <f t="shared" si="2"/>
        <v>38.284088323229732</v>
      </c>
      <c r="K31" s="8">
        <f t="shared" si="3"/>
        <v>1314.4203657642208</v>
      </c>
      <c r="L31" s="8">
        <f t="shared" si="4"/>
        <v>262.88407315284417</v>
      </c>
      <c r="M31" s="8">
        <f t="shared" si="5"/>
        <v>1577.304438917065</v>
      </c>
      <c r="N31" s="11">
        <v>131</v>
      </c>
      <c r="O31" s="8">
        <f t="shared" si="6"/>
        <v>3.0101229750325667</v>
      </c>
      <c r="P31" s="4"/>
      <c r="Q31" s="4"/>
    </row>
    <row r="32" spans="1:17">
      <c r="A32" s="5">
        <v>23</v>
      </c>
      <c r="B32" s="10" t="s">
        <v>26</v>
      </c>
      <c r="C32" s="9">
        <v>56.06</v>
      </c>
      <c r="D32" s="8">
        <v>403.8</v>
      </c>
      <c r="E32" s="9">
        <v>0</v>
      </c>
      <c r="F32" s="9">
        <v>50.45</v>
      </c>
      <c r="G32" s="9">
        <f t="shared" si="0"/>
        <v>510.31</v>
      </c>
      <c r="H32" s="8">
        <f>7560/G87*G32</f>
        <v>40.875022209828408</v>
      </c>
      <c r="I32" s="8">
        <f t="shared" si="1"/>
        <v>551.18502220982839</v>
      </c>
      <c r="J32" s="8">
        <f t="shared" si="2"/>
        <v>16.535550666294853</v>
      </c>
      <c r="K32" s="8">
        <f t="shared" si="3"/>
        <v>567.72057287612324</v>
      </c>
      <c r="L32" s="8">
        <f t="shared" si="4"/>
        <v>113.54411457522463</v>
      </c>
      <c r="M32" s="8">
        <f t="shared" si="5"/>
        <v>681.26468745134787</v>
      </c>
      <c r="N32" s="11">
        <v>53</v>
      </c>
      <c r="O32" s="8">
        <f t="shared" si="6"/>
        <v>3.2135126766573014</v>
      </c>
      <c r="P32" s="4"/>
      <c r="Q32" s="4"/>
    </row>
    <row r="33" spans="1:17">
      <c r="A33" s="5">
        <v>24</v>
      </c>
      <c r="B33" s="10" t="s">
        <v>27</v>
      </c>
      <c r="C33" s="9">
        <v>84.59</v>
      </c>
      <c r="D33" s="9">
        <v>604.30999999999995</v>
      </c>
      <c r="E33" s="9">
        <v>535.41999999999996</v>
      </c>
      <c r="F33" s="9">
        <v>73.73</v>
      </c>
      <c r="G33" s="9">
        <f t="shared" si="0"/>
        <v>1298.05</v>
      </c>
      <c r="H33" s="8">
        <f>7560/G87*G33</f>
        <v>103.97174772092995</v>
      </c>
      <c r="I33" s="8">
        <f t="shared" si="1"/>
        <v>1402.0217477209299</v>
      </c>
      <c r="J33" s="8">
        <f t="shared" si="2"/>
        <v>42.060652431627894</v>
      </c>
      <c r="K33" s="8">
        <f t="shared" si="3"/>
        <v>1444.0824001525577</v>
      </c>
      <c r="L33" s="8">
        <f t="shared" si="4"/>
        <v>288.81648003051146</v>
      </c>
      <c r="M33" s="8">
        <f t="shared" si="5"/>
        <v>1732.8988801830692</v>
      </c>
      <c r="N33" s="11">
        <v>50</v>
      </c>
      <c r="O33" s="8">
        <f t="shared" si="6"/>
        <v>8.6644944009153466</v>
      </c>
      <c r="P33" s="4"/>
      <c r="Q33" s="4"/>
    </row>
    <row r="34" spans="1:17">
      <c r="A34" s="5">
        <v>25</v>
      </c>
      <c r="B34" s="10" t="s">
        <v>24</v>
      </c>
      <c r="C34" s="9">
        <v>84.22</v>
      </c>
      <c r="D34" s="9">
        <v>499.75</v>
      </c>
      <c r="E34" s="9">
        <v>535.41999999999996</v>
      </c>
      <c r="F34" s="9">
        <v>62.11</v>
      </c>
      <c r="G34" s="9">
        <f t="shared" si="0"/>
        <v>1181.4999999999998</v>
      </c>
      <c r="H34" s="8">
        <f>7560/G87*G34</f>
        <v>94.636277440991279</v>
      </c>
      <c r="I34" s="8">
        <f t="shared" si="1"/>
        <v>1276.1362774409911</v>
      </c>
      <c r="J34" s="8">
        <f t="shared" si="2"/>
        <v>38.284088323229732</v>
      </c>
      <c r="K34" s="8">
        <f t="shared" si="3"/>
        <v>1314.4203657642208</v>
      </c>
      <c r="L34" s="8">
        <f t="shared" si="4"/>
        <v>262.88407315284417</v>
      </c>
      <c r="M34" s="8">
        <f t="shared" si="5"/>
        <v>1577.304438917065</v>
      </c>
      <c r="N34" s="11">
        <v>69</v>
      </c>
      <c r="O34" s="8">
        <f t="shared" si="6"/>
        <v>5.7148711554966125</v>
      </c>
      <c r="P34" s="4"/>
      <c r="Q34" s="4"/>
    </row>
    <row r="35" spans="1:17">
      <c r="A35" s="5">
        <v>26</v>
      </c>
      <c r="B35" s="10" t="s">
        <v>25</v>
      </c>
      <c r="C35" s="9">
        <v>84.22</v>
      </c>
      <c r="D35" s="9">
        <v>499.75</v>
      </c>
      <c r="E35" s="9">
        <v>535.41999999999996</v>
      </c>
      <c r="F35" s="9">
        <v>62.11</v>
      </c>
      <c r="G35" s="9">
        <f t="shared" si="0"/>
        <v>1181.4999999999998</v>
      </c>
      <c r="H35" s="8">
        <f>7560/G87*G35</f>
        <v>94.636277440991279</v>
      </c>
      <c r="I35" s="8">
        <f t="shared" si="1"/>
        <v>1276.1362774409911</v>
      </c>
      <c r="J35" s="8">
        <f t="shared" si="2"/>
        <v>38.284088323229732</v>
      </c>
      <c r="K35" s="8">
        <f t="shared" si="3"/>
        <v>1314.4203657642208</v>
      </c>
      <c r="L35" s="8">
        <f t="shared" si="4"/>
        <v>262.88407315284417</v>
      </c>
      <c r="M35" s="8">
        <f t="shared" si="5"/>
        <v>1577.304438917065</v>
      </c>
      <c r="N35" s="11">
        <v>67</v>
      </c>
      <c r="O35" s="8">
        <f t="shared" si="6"/>
        <v>5.8854643243174065</v>
      </c>
      <c r="P35" s="4"/>
      <c r="Q35" s="4"/>
    </row>
    <row r="36" spans="1:17">
      <c r="A36" s="5">
        <v>27</v>
      </c>
      <c r="B36" s="10" t="s">
        <v>28</v>
      </c>
      <c r="C36" s="9">
        <v>84.47</v>
      </c>
      <c r="D36" s="9">
        <v>569.46</v>
      </c>
      <c r="E36" s="9">
        <v>535.41999999999996</v>
      </c>
      <c r="F36" s="9">
        <v>69.849999999999994</v>
      </c>
      <c r="G36" s="9">
        <f t="shared" si="0"/>
        <v>1259.1999999999998</v>
      </c>
      <c r="H36" s="8">
        <f>7560/G87*G36</f>
        <v>100.85992429428373</v>
      </c>
      <c r="I36" s="8">
        <f t="shared" si="1"/>
        <v>1360.0599242942835</v>
      </c>
      <c r="J36" s="8">
        <f t="shared" si="2"/>
        <v>40.801797728828504</v>
      </c>
      <c r="K36" s="8">
        <f t="shared" si="3"/>
        <v>1400.861722023112</v>
      </c>
      <c r="L36" s="8">
        <f t="shared" si="4"/>
        <v>280.17234440462244</v>
      </c>
      <c r="M36" s="8">
        <f t="shared" si="5"/>
        <v>1681.0340664277344</v>
      </c>
      <c r="N36" s="11">
        <v>69</v>
      </c>
      <c r="O36" s="8">
        <f t="shared" si="6"/>
        <v>6.0907031392309214</v>
      </c>
      <c r="P36" s="4"/>
      <c r="Q36" s="4"/>
    </row>
    <row r="37" spans="1:17">
      <c r="A37" s="5">
        <v>28</v>
      </c>
      <c r="B37" s="10" t="s">
        <v>29</v>
      </c>
      <c r="C37" s="9">
        <v>84.34</v>
      </c>
      <c r="D37" s="8">
        <v>534.6</v>
      </c>
      <c r="E37" s="9">
        <v>535.41999999999996</v>
      </c>
      <c r="F37" s="9">
        <v>65.959999999999994</v>
      </c>
      <c r="G37" s="9">
        <f t="shared" si="0"/>
        <v>1220.3200000000002</v>
      </c>
      <c r="H37" s="8">
        <f>7560/G87*G37</f>
        <v>97.745697915184522</v>
      </c>
      <c r="I37" s="8">
        <f t="shared" si="1"/>
        <v>1318.0656979151847</v>
      </c>
      <c r="J37" s="8">
        <f t="shared" si="2"/>
        <v>39.541970937455538</v>
      </c>
      <c r="K37" s="8">
        <f t="shared" si="3"/>
        <v>1357.6076688526402</v>
      </c>
      <c r="L37" s="8">
        <f t="shared" si="4"/>
        <v>271.52153377052809</v>
      </c>
      <c r="M37" s="8">
        <f t="shared" si="5"/>
        <v>1629.1292026231683</v>
      </c>
      <c r="N37" s="11">
        <v>67</v>
      </c>
      <c r="O37" s="8">
        <f t="shared" si="6"/>
        <v>6.078840308295403</v>
      </c>
      <c r="P37" s="4"/>
      <c r="Q37" s="4"/>
    </row>
    <row r="38" spans="1:17">
      <c r="A38" s="5">
        <v>29</v>
      </c>
      <c r="B38" s="10" t="s">
        <v>30</v>
      </c>
      <c r="C38" s="9">
        <v>56.19</v>
      </c>
      <c r="D38" s="9">
        <v>438.65</v>
      </c>
      <c r="E38" s="9">
        <v>516.66999999999996</v>
      </c>
      <c r="F38" s="9">
        <v>54.35</v>
      </c>
      <c r="G38" s="9">
        <f t="shared" si="0"/>
        <v>1065.8599999999999</v>
      </c>
      <c r="H38" s="8">
        <f>7560/G87*G38</f>
        <v>85.37369671879388</v>
      </c>
      <c r="I38" s="8">
        <f t="shared" si="1"/>
        <v>1151.2336967187937</v>
      </c>
      <c r="J38" s="8">
        <f t="shared" si="2"/>
        <v>34.537010901563811</v>
      </c>
      <c r="K38" s="8">
        <f t="shared" si="3"/>
        <v>1185.7707076203576</v>
      </c>
      <c r="L38" s="8">
        <f t="shared" si="4"/>
        <v>237.15414152407152</v>
      </c>
      <c r="M38" s="8">
        <f t="shared" si="5"/>
        <v>1422.9248491444291</v>
      </c>
      <c r="N38" s="11">
        <v>65</v>
      </c>
      <c r="O38" s="8">
        <f t="shared" si="6"/>
        <v>5.4727878813247273</v>
      </c>
      <c r="P38" s="4"/>
      <c r="Q38" s="4"/>
    </row>
    <row r="39" spans="1:17">
      <c r="A39" s="5">
        <v>30</v>
      </c>
      <c r="B39" s="10" t="s">
        <v>31</v>
      </c>
      <c r="C39" s="9">
        <v>112.37</v>
      </c>
      <c r="D39" s="8">
        <v>595.70000000000005</v>
      </c>
      <c r="E39" s="9">
        <v>535.41999999999996</v>
      </c>
      <c r="F39" s="9">
        <v>73.72</v>
      </c>
      <c r="G39" s="9">
        <f t="shared" si="0"/>
        <v>1317.21</v>
      </c>
      <c r="H39" s="8">
        <f>7560/G87*G39</f>
        <v>105.5064333542515</v>
      </c>
      <c r="I39" s="8">
        <f t="shared" si="1"/>
        <v>1422.7164333542514</v>
      </c>
      <c r="J39" s="8">
        <f t="shared" si="2"/>
        <v>42.68149300062754</v>
      </c>
      <c r="K39" s="8">
        <f t="shared" si="3"/>
        <v>1465.397926354879</v>
      </c>
      <c r="L39" s="8">
        <f t="shared" si="4"/>
        <v>293.07958527097571</v>
      </c>
      <c r="M39" s="8">
        <f t="shared" si="5"/>
        <v>1758.4775116258547</v>
      </c>
      <c r="N39" s="11">
        <v>58</v>
      </c>
      <c r="O39" s="8">
        <f t="shared" si="6"/>
        <v>7.5796444466631669</v>
      </c>
      <c r="P39" s="4"/>
      <c r="Q39" s="4"/>
    </row>
    <row r="40" spans="1:17">
      <c r="A40" s="5">
        <v>31</v>
      </c>
      <c r="B40" s="10" t="s">
        <v>32</v>
      </c>
      <c r="C40" s="9">
        <v>84.22</v>
      </c>
      <c r="D40" s="9">
        <v>499.75</v>
      </c>
      <c r="E40" s="9">
        <v>535.41999999999996</v>
      </c>
      <c r="F40" s="9">
        <v>62.11</v>
      </c>
      <c r="G40" s="9">
        <f t="shared" si="0"/>
        <v>1181.4999999999998</v>
      </c>
      <c r="H40" s="8">
        <f>7560/G87*G40</f>
        <v>94.636277440991279</v>
      </c>
      <c r="I40" s="8">
        <f t="shared" si="1"/>
        <v>1276.1362774409911</v>
      </c>
      <c r="J40" s="8">
        <f t="shared" si="2"/>
        <v>38.284088323229732</v>
      </c>
      <c r="K40" s="8">
        <f t="shared" si="3"/>
        <v>1314.4203657642208</v>
      </c>
      <c r="L40" s="8">
        <f t="shared" si="4"/>
        <v>262.88407315284417</v>
      </c>
      <c r="M40" s="8">
        <f t="shared" si="5"/>
        <v>1577.304438917065</v>
      </c>
      <c r="N40" s="11">
        <v>79</v>
      </c>
      <c r="O40" s="8">
        <f t="shared" si="6"/>
        <v>4.9914697434084339</v>
      </c>
      <c r="P40" s="4"/>
      <c r="Q40" s="4"/>
    </row>
    <row r="41" spans="1:17">
      <c r="A41" s="5">
        <v>32</v>
      </c>
      <c r="B41" s="10" t="s">
        <v>33</v>
      </c>
      <c r="C41" s="9">
        <v>84.22</v>
      </c>
      <c r="D41" s="9">
        <v>499.75</v>
      </c>
      <c r="E41" s="9">
        <v>535.41999999999996</v>
      </c>
      <c r="F41" s="9">
        <v>62.11</v>
      </c>
      <c r="G41" s="9">
        <f t="shared" si="0"/>
        <v>1181.4999999999998</v>
      </c>
      <c r="H41" s="8">
        <f>7560/G87*G41</f>
        <v>94.636277440991279</v>
      </c>
      <c r="I41" s="8">
        <f t="shared" si="1"/>
        <v>1276.1362774409911</v>
      </c>
      <c r="J41" s="8">
        <f t="shared" si="2"/>
        <v>38.284088323229732</v>
      </c>
      <c r="K41" s="8">
        <f t="shared" si="3"/>
        <v>1314.4203657642208</v>
      </c>
      <c r="L41" s="8">
        <f t="shared" si="4"/>
        <v>262.88407315284417</v>
      </c>
      <c r="M41" s="8">
        <f t="shared" si="5"/>
        <v>1577.304438917065</v>
      </c>
      <c r="N41" s="11">
        <v>68</v>
      </c>
      <c r="O41" s="8">
        <f t="shared" si="6"/>
        <v>5.7989133783715623</v>
      </c>
      <c r="P41" s="4"/>
      <c r="Q41" s="4"/>
    </row>
    <row r="42" spans="1:17">
      <c r="A42" s="5">
        <v>33</v>
      </c>
      <c r="B42" s="10" t="s">
        <v>34</v>
      </c>
      <c r="C42" s="9">
        <v>84.22</v>
      </c>
      <c r="D42" s="9">
        <v>499.75</v>
      </c>
      <c r="E42" s="9">
        <v>535.41999999999996</v>
      </c>
      <c r="F42" s="9">
        <v>62.11</v>
      </c>
      <c r="G42" s="9">
        <f t="shared" si="0"/>
        <v>1181.4999999999998</v>
      </c>
      <c r="H42" s="8">
        <f>7560/G87*G42</f>
        <v>94.636277440991279</v>
      </c>
      <c r="I42" s="8">
        <f t="shared" si="1"/>
        <v>1276.1362774409911</v>
      </c>
      <c r="J42" s="8">
        <f t="shared" si="2"/>
        <v>38.284088323229732</v>
      </c>
      <c r="K42" s="8">
        <f t="shared" si="3"/>
        <v>1314.4203657642208</v>
      </c>
      <c r="L42" s="8">
        <f t="shared" si="4"/>
        <v>262.88407315284417</v>
      </c>
      <c r="M42" s="8">
        <f t="shared" si="5"/>
        <v>1577.304438917065</v>
      </c>
      <c r="N42" s="11">
        <v>40</v>
      </c>
      <c r="O42" s="8">
        <f t="shared" si="6"/>
        <v>9.8581527432316562</v>
      </c>
      <c r="P42" s="4"/>
      <c r="Q42" s="4"/>
    </row>
    <row r="43" spans="1:17">
      <c r="A43" s="5">
        <v>34</v>
      </c>
      <c r="B43" s="10" t="s">
        <v>35</v>
      </c>
      <c r="C43" s="9">
        <v>84.22</v>
      </c>
      <c r="D43" s="9">
        <v>499.75</v>
      </c>
      <c r="E43" s="9">
        <v>489.58</v>
      </c>
      <c r="F43" s="9">
        <v>62.11</v>
      </c>
      <c r="G43" s="9">
        <f t="shared" si="0"/>
        <v>1135.6599999999999</v>
      </c>
      <c r="H43" s="8">
        <f>7560/G87*G43</f>
        <v>90.964566092794044</v>
      </c>
      <c r="I43" s="8">
        <f t="shared" si="1"/>
        <v>1226.6245660927939</v>
      </c>
      <c r="J43" s="8">
        <f t="shared" si="2"/>
        <v>36.798736982783815</v>
      </c>
      <c r="K43" s="8">
        <f t="shared" si="3"/>
        <v>1263.4233030755777</v>
      </c>
      <c r="L43" s="8">
        <f t="shared" si="4"/>
        <v>252.68466061511549</v>
      </c>
      <c r="M43" s="8">
        <f t="shared" si="5"/>
        <v>1516.1079636906932</v>
      </c>
      <c r="N43" s="11">
        <v>35</v>
      </c>
      <c r="O43" s="8">
        <f t="shared" si="6"/>
        <v>10.829342597790665</v>
      </c>
      <c r="P43" s="4"/>
      <c r="Q43" s="4"/>
    </row>
    <row r="44" spans="1:17">
      <c r="A44" s="5">
        <v>35</v>
      </c>
      <c r="B44" s="10" t="s">
        <v>36</v>
      </c>
      <c r="C44" s="9">
        <v>84.22</v>
      </c>
      <c r="D44" s="9">
        <v>499.75</v>
      </c>
      <c r="E44" s="9">
        <v>489.58</v>
      </c>
      <c r="F44" s="9">
        <v>62.11</v>
      </c>
      <c r="G44" s="9">
        <f t="shared" si="0"/>
        <v>1135.6599999999999</v>
      </c>
      <c r="H44" s="8">
        <f>7560/G87*G44</f>
        <v>90.964566092794044</v>
      </c>
      <c r="I44" s="8">
        <f t="shared" si="1"/>
        <v>1226.6245660927939</v>
      </c>
      <c r="J44" s="8">
        <f t="shared" si="2"/>
        <v>36.798736982783815</v>
      </c>
      <c r="K44" s="8">
        <f t="shared" si="3"/>
        <v>1263.4233030755777</v>
      </c>
      <c r="L44" s="8">
        <f t="shared" si="4"/>
        <v>252.68466061511549</v>
      </c>
      <c r="M44" s="8">
        <f t="shared" si="5"/>
        <v>1516.1079636906932</v>
      </c>
      <c r="N44" s="11">
        <v>34</v>
      </c>
      <c r="O44" s="8">
        <f t="shared" si="6"/>
        <v>11.147852674196272</v>
      </c>
      <c r="P44" s="4"/>
      <c r="Q44" s="4"/>
    </row>
    <row r="45" spans="1:17">
      <c r="A45" s="5">
        <v>36</v>
      </c>
      <c r="B45" s="10" t="s">
        <v>37</v>
      </c>
      <c r="C45" s="9">
        <v>84.22</v>
      </c>
      <c r="D45" s="9">
        <v>499.75</v>
      </c>
      <c r="E45" s="9">
        <v>516.66999999999996</v>
      </c>
      <c r="F45" s="9">
        <v>62.11</v>
      </c>
      <c r="G45" s="9">
        <f t="shared" si="0"/>
        <v>1162.7499999999998</v>
      </c>
      <c r="H45" s="8">
        <f>7560/G87*G45</f>
        <v>93.134432157860857</v>
      </c>
      <c r="I45" s="8">
        <f t="shared" si="1"/>
        <v>1255.8844321578606</v>
      </c>
      <c r="J45" s="8">
        <f t="shared" si="2"/>
        <v>37.67653296473582</v>
      </c>
      <c r="K45" s="8">
        <f t="shared" si="3"/>
        <v>1293.5609651225964</v>
      </c>
      <c r="L45" s="8">
        <f t="shared" si="4"/>
        <v>258.71219302451914</v>
      </c>
      <c r="M45" s="8">
        <f t="shared" si="5"/>
        <v>1552.2731581471155</v>
      </c>
      <c r="N45" s="11">
        <v>60</v>
      </c>
      <c r="O45" s="8">
        <f t="shared" si="6"/>
        <v>6.4678048256129816</v>
      </c>
      <c r="P45" s="4"/>
      <c r="Q45" s="4"/>
    </row>
    <row r="46" spans="1:17">
      <c r="A46" s="5">
        <v>37</v>
      </c>
      <c r="B46" s="10" t="s">
        <v>38</v>
      </c>
      <c r="C46" s="9">
        <v>84.22</v>
      </c>
      <c r="D46" s="9">
        <v>499.75</v>
      </c>
      <c r="E46" s="9">
        <v>535.41999999999996</v>
      </c>
      <c r="F46" s="9">
        <v>62.11</v>
      </c>
      <c r="G46" s="9">
        <f t="shared" si="0"/>
        <v>1181.4999999999998</v>
      </c>
      <c r="H46" s="8">
        <f>7560/G87*G46</f>
        <v>94.636277440991279</v>
      </c>
      <c r="I46" s="8">
        <f t="shared" si="1"/>
        <v>1276.1362774409911</v>
      </c>
      <c r="J46" s="8">
        <f t="shared" si="2"/>
        <v>38.284088323229732</v>
      </c>
      <c r="K46" s="8">
        <f t="shared" si="3"/>
        <v>1314.4203657642208</v>
      </c>
      <c r="L46" s="8">
        <f t="shared" si="4"/>
        <v>262.88407315284417</v>
      </c>
      <c r="M46" s="8">
        <f t="shared" si="5"/>
        <v>1577.304438917065</v>
      </c>
      <c r="N46" s="11">
        <v>48</v>
      </c>
      <c r="O46" s="8">
        <f t="shared" si="6"/>
        <v>8.2151272860263802</v>
      </c>
      <c r="P46" s="4"/>
      <c r="Q46" s="4"/>
    </row>
    <row r="47" spans="1:17">
      <c r="A47" s="5">
        <v>38</v>
      </c>
      <c r="B47" s="10" t="s">
        <v>39</v>
      </c>
      <c r="C47" s="9">
        <v>84.34</v>
      </c>
      <c r="D47" s="9">
        <v>823.38</v>
      </c>
      <c r="E47" s="8">
        <v>824.6</v>
      </c>
      <c r="F47" s="9">
        <v>120.61</v>
      </c>
      <c r="G47" s="9">
        <f t="shared" si="0"/>
        <v>1852.93</v>
      </c>
      <c r="H47" s="8">
        <f>7560/G87*G47</f>
        <v>148.41675629177826</v>
      </c>
      <c r="I47" s="8">
        <f t="shared" si="1"/>
        <v>2001.3467562917783</v>
      </c>
      <c r="J47" s="8">
        <f t="shared" si="2"/>
        <v>60.040402688753346</v>
      </c>
      <c r="K47" s="8">
        <f t="shared" si="3"/>
        <v>2061.3871589805317</v>
      </c>
      <c r="L47" s="8">
        <f t="shared" si="4"/>
        <v>412.27743179610616</v>
      </c>
      <c r="M47" s="8">
        <f t="shared" si="5"/>
        <v>2473.6645907766379</v>
      </c>
      <c r="N47" s="11">
        <v>61</v>
      </c>
      <c r="O47" s="8">
        <f t="shared" si="6"/>
        <v>10.137969634330483</v>
      </c>
      <c r="P47" s="4"/>
      <c r="Q47" s="4"/>
    </row>
    <row r="48" spans="1:17">
      <c r="A48" s="5">
        <v>39</v>
      </c>
      <c r="B48" s="10" t="s">
        <v>40</v>
      </c>
      <c r="C48" s="28">
        <v>84.59</v>
      </c>
      <c r="D48" s="9">
        <v>604.30999999999995</v>
      </c>
      <c r="E48" s="9">
        <v>535.41999999999996</v>
      </c>
      <c r="F48" s="9">
        <v>73.73</v>
      </c>
      <c r="G48" s="9">
        <f t="shared" si="0"/>
        <v>1298.05</v>
      </c>
      <c r="H48" s="8">
        <f>7560/G87*G48</f>
        <v>103.97174772092995</v>
      </c>
      <c r="I48" s="8">
        <f t="shared" si="1"/>
        <v>1402.0217477209299</v>
      </c>
      <c r="J48" s="8">
        <f t="shared" si="2"/>
        <v>42.060652431627894</v>
      </c>
      <c r="K48" s="8">
        <f t="shared" si="3"/>
        <v>1444.0824001525577</v>
      </c>
      <c r="L48" s="8">
        <f t="shared" si="4"/>
        <v>288.81648003051146</v>
      </c>
      <c r="M48" s="8">
        <f t="shared" si="5"/>
        <v>1732.8988801830692</v>
      </c>
      <c r="N48" s="11">
        <v>15</v>
      </c>
      <c r="O48" s="8">
        <f t="shared" si="6"/>
        <v>28.881648003051154</v>
      </c>
      <c r="P48" s="4"/>
      <c r="Q48" s="4"/>
    </row>
    <row r="49" spans="1:17">
      <c r="A49" s="5">
        <v>40</v>
      </c>
      <c r="B49" s="10" t="s">
        <v>41</v>
      </c>
      <c r="C49" s="9">
        <v>84.34</v>
      </c>
      <c r="D49" s="8">
        <v>534.6</v>
      </c>
      <c r="E49" s="9">
        <v>535.41999999999996</v>
      </c>
      <c r="F49" s="9">
        <v>65.959999999999994</v>
      </c>
      <c r="G49" s="9">
        <f t="shared" si="0"/>
        <v>1220.3200000000002</v>
      </c>
      <c r="H49" s="8">
        <f>7560/G87*G49</f>
        <v>97.745697915184522</v>
      </c>
      <c r="I49" s="8">
        <f t="shared" si="1"/>
        <v>1318.0656979151847</v>
      </c>
      <c r="J49" s="8">
        <f t="shared" si="2"/>
        <v>39.541970937455538</v>
      </c>
      <c r="K49" s="8">
        <f t="shared" si="3"/>
        <v>1357.6076688526402</v>
      </c>
      <c r="L49" s="8">
        <f t="shared" si="4"/>
        <v>271.52153377052809</v>
      </c>
      <c r="M49" s="8">
        <f t="shared" si="5"/>
        <v>1629.1292026231683</v>
      </c>
      <c r="N49" s="11">
        <v>69</v>
      </c>
      <c r="O49" s="8">
        <f t="shared" si="6"/>
        <v>5.9026420384897405</v>
      </c>
      <c r="P49" s="4"/>
      <c r="Q49" s="4"/>
    </row>
    <row r="50" spans="1:17">
      <c r="A50" s="5">
        <v>41</v>
      </c>
      <c r="B50" s="10" t="s">
        <v>42</v>
      </c>
      <c r="C50" s="9">
        <v>84.34</v>
      </c>
      <c r="D50" s="8">
        <v>534.6</v>
      </c>
      <c r="E50" s="9">
        <v>489.59</v>
      </c>
      <c r="F50" s="9">
        <v>65.959999999999994</v>
      </c>
      <c r="G50" s="9">
        <f t="shared" si="0"/>
        <v>1174.49</v>
      </c>
      <c r="H50" s="8">
        <f>7560/G87*G50</f>
        <v>94.074787551138272</v>
      </c>
      <c r="I50" s="8">
        <f t="shared" si="1"/>
        <v>1268.5647875511384</v>
      </c>
      <c r="J50" s="8">
        <f t="shared" si="2"/>
        <v>38.056943626534149</v>
      </c>
      <c r="K50" s="8">
        <f t="shared" si="3"/>
        <v>1306.6217311776725</v>
      </c>
      <c r="L50" s="8">
        <f t="shared" si="4"/>
        <v>261.32434623553445</v>
      </c>
      <c r="M50" s="8">
        <f t="shared" si="5"/>
        <v>1567.9460774132069</v>
      </c>
      <c r="N50" s="11">
        <v>26</v>
      </c>
      <c r="O50" s="8">
        <f t="shared" si="6"/>
        <v>15.076404590511604</v>
      </c>
      <c r="P50" s="4"/>
      <c r="Q50" s="4"/>
    </row>
    <row r="51" spans="1:17">
      <c r="A51" s="5">
        <v>42</v>
      </c>
      <c r="B51" s="10" t="s">
        <v>43</v>
      </c>
      <c r="C51" s="9">
        <v>56.44</v>
      </c>
      <c r="D51" s="9">
        <v>508.36</v>
      </c>
      <c r="E51" s="9">
        <v>0</v>
      </c>
      <c r="F51" s="9">
        <v>62.09</v>
      </c>
      <c r="G51" s="9">
        <f t="shared" si="0"/>
        <v>626.89</v>
      </c>
      <c r="H51" s="8">
        <f>7560/G87*G51</f>
        <v>50.212895442220088</v>
      </c>
      <c r="I51" s="8">
        <f t="shared" si="1"/>
        <v>677.10289544222007</v>
      </c>
      <c r="J51" s="8">
        <f t="shared" si="2"/>
        <v>20.313086863266602</v>
      </c>
      <c r="K51" s="8">
        <f t="shared" si="3"/>
        <v>697.41598230548664</v>
      </c>
      <c r="L51" s="8">
        <f t="shared" si="4"/>
        <v>139.48319646109735</v>
      </c>
      <c r="M51" s="8">
        <f t="shared" si="5"/>
        <v>836.89917876658399</v>
      </c>
      <c r="N51" s="11">
        <v>78</v>
      </c>
      <c r="O51" s="8">
        <f t="shared" si="6"/>
        <v>2.6823691627134103</v>
      </c>
      <c r="P51" s="4"/>
      <c r="Q51" s="4"/>
    </row>
    <row r="52" spans="1:17">
      <c r="A52" s="5">
        <v>43</v>
      </c>
      <c r="B52" s="10" t="s">
        <v>44</v>
      </c>
      <c r="C52" s="9">
        <v>56.31</v>
      </c>
      <c r="D52" s="9">
        <v>473.51</v>
      </c>
      <c r="E52" s="9">
        <v>535.41999999999996</v>
      </c>
      <c r="F52" s="8">
        <v>58.2</v>
      </c>
      <c r="G52" s="9">
        <f t="shared" si="0"/>
        <v>1123.4399999999998</v>
      </c>
      <c r="H52" s="8">
        <f>7560/G87*G52</f>
        <v>89.985763460268515</v>
      </c>
      <c r="I52" s="8">
        <f t="shared" si="1"/>
        <v>1213.4257634602684</v>
      </c>
      <c r="J52" s="8">
        <f t="shared" si="2"/>
        <v>36.402772903808049</v>
      </c>
      <c r="K52" s="8">
        <f t="shared" si="3"/>
        <v>1249.8285363640764</v>
      </c>
      <c r="L52" s="8">
        <f t="shared" si="4"/>
        <v>249.96570727281528</v>
      </c>
      <c r="M52" s="8">
        <f t="shared" si="5"/>
        <v>1499.7942436368917</v>
      </c>
      <c r="N52" s="11">
        <v>109</v>
      </c>
      <c r="O52" s="8">
        <f t="shared" si="6"/>
        <v>3.4398950542130544</v>
      </c>
      <c r="P52" s="4"/>
      <c r="Q52" s="4"/>
    </row>
    <row r="53" spans="1:17">
      <c r="A53" s="5">
        <v>44</v>
      </c>
      <c r="B53" s="10" t="s">
        <v>45</v>
      </c>
      <c r="C53" s="9">
        <v>84.59</v>
      </c>
      <c r="D53" s="9">
        <v>604.30999999999995</v>
      </c>
      <c r="E53" s="9">
        <v>535.41999999999996</v>
      </c>
      <c r="F53" s="9">
        <v>73.73</v>
      </c>
      <c r="G53" s="9">
        <f t="shared" si="0"/>
        <v>1298.05</v>
      </c>
      <c r="H53" s="8">
        <f>7560/G87*G53</f>
        <v>103.97174772092995</v>
      </c>
      <c r="I53" s="8">
        <f t="shared" si="1"/>
        <v>1402.0217477209299</v>
      </c>
      <c r="J53" s="8">
        <f t="shared" si="2"/>
        <v>42.060652431627894</v>
      </c>
      <c r="K53" s="8">
        <f t="shared" si="3"/>
        <v>1444.0824001525577</v>
      </c>
      <c r="L53" s="8">
        <f t="shared" si="4"/>
        <v>288.81648003051146</v>
      </c>
      <c r="M53" s="8">
        <f t="shared" si="5"/>
        <v>1732.8988801830692</v>
      </c>
      <c r="N53" s="11">
        <v>65</v>
      </c>
      <c r="O53" s="8">
        <f t="shared" si="6"/>
        <v>6.6649956930118046</v>
      </c>
      <c r="P53" s="4"/>
      <c r="Q53" s="4"/>
    </row>
    <row r="54" spans="1:17">
      <c r="A54" s="5">
        <v>45</v>
      </c>
      <c r="B54" s="10" t="s">
        <v>46</v>
      </c>
      <c r="C54" s="9">
        <v>56.19</v>
      </c>
      <c r="D54" s="9">
        <v>438.65</v>
      </c>
      <c r="E54" s="9">
        <v>489.58</v>
      </c>
      <c r="F54" s="9">
        <v>54.35</v>
      </c>
      <c r="G54" s="9">
        <f t="shared" si="0"/>
        <v>1038.77</v>
      </c>
      <c r="H54" s="8">
        <f>7560/G87*G54</f>
        <v>83.203830653727067</v>
      </c>
      <c r="I54" s="8">
        <f t="shared" si="1"/>
        <v>1121.973830653727</v>
      </c>
      <c r="J54" s="8">
        <f t="shared" si="2"/>
        <v>33.659214919611806</v>
      </c>
      <c r="K54" s="8">
        <f t="shared" si="3"/>
        <v>1155.6330455733387</v>
      </c>
      <c r="L54" s="8">
        <f t="shared" si="4"/>
        <v>231.12660911466764</v>
      </c>
      <c r="M54" s="8">
        <f t="shared" si="5"/>
        <v>1386.7596546880063</v>
      </c>
      <c r="N54" s="11">
        <v>16</v>
      </c>
      <c r="O54" s="8">
        <f t="shared" si="6"/>
        <v>21.668119604500099</v>
      </c>
      <c r="P54" s="4"/>
      <c r="Q54" s="4"/>
    </row>
    <row r="55" spans="1:17">
      <c r="A55" s="5">
        <v>46</v>
      </c>
      <c r="B55" s="10" t="s">
        <v>47</v>
      </c>
      <c r="C55" s="9">
        <v>56.31</v>
      </c>
      <c r="D55" s="9">
        <v>473.51</v>
      </c>
      <c r="E55" s="9">
        <v>535.41999999999996</v>
      </c>
      <c r="F55" s="8">
        <v>58.2</v>
      </c>
      <c r="G55" s="9">
        <f t="shared" si="0"/>
        <v>1123.4399999999998</v>
      </c>
      <c r="H55" s="8">
        <f>7560/G87*G55</f>
        <v>89.985763460268515</v>
      </c>
      <c r="I55" s="8">
        <f t="shared" si="1"/>
        <v>1213.4257634602684</v>
      </c>
      <c r="J55" s="8">
        <f t="shared" si="2"/>
        <v>36.402772903808049</v>
      </c>
      <c r="K55" s="8">
        <f t="shared" si="3"/>
        <v>1249.8285363640764</v>
      </c>
      <c r="L55" s="8">
        <f t="shared" si="4"/>
        <v>249.96570727281528</v>
      </c>
      <c r="M55" s="8">
        <f t="shared" si="5"/>
        <v>1499.7942436368917</v>
      </c>
      <c r="N55" s="11">
        <v>66</v>
      </c>
      <c r="O55" s="8">
        <f t="shared" si="6"/>
        <v>5.6810388016548927</v>
      </c>
      <c r="P55" s="4"/>
      <c r="Q55" s="4"/>
    </row>
    <row r="56" spans="1:17">
      <c r="A56" s="5">
        <v>47</v>
      </c>
      <c r="B56" s="10" t="s">
        <v>48</v>
      </c>
      <c r="C56" s="9">
        <v>84.47</v>
      </c>
      <c r="D56" s="9">
        <v>569.46</v>
      </c>
      <c r="E56" s="9">
        <v>535.41999999999996</v>
      </c>
      <c r="F56" s="9">
        <v>69.849999999999994</v>
      </c>
      <c r="G56" s="9">
        <f t="shared" si="0"/>
        <v>1259.1999999999998</v>
      </c>
      <c r="H56" s="8">
        <f>7560/G87*G56</f>
        <v>100.85992429428373</v>
      </c>
      <c r="I56" s="8">
        <f t="shared" si="1"/>
        <v>1360.0599242942835</v>
      </c>
      <c r="J56" s="8">
        <f t="shared" si="2"/>
        <v>40.801797728828504</v>
      </c>
      <c r="K56" s="8">
        <f t="shared" si="3"/>
        <v>1400.861722023112</v>
      </c>
      <c r="L56" s="8">
        <f t="shared" si="4"/>
        <v>280.17234440462244</v>
      </c>
      <c r="M56" s="8">
        <f t="shared" si="5"/>
        <v>1681.0340664277344</v>
      </c>
      <c r="N56" s="11">
        <v>47</v>
      </c>
      <c r="O56" s="8">
        <f t="shared" si="6"/>
        <v>8.9416705661049694</v>
      </c>
      <c r="P56" s="4"/>
      <c r="Q56" s="4"/>
    </row>
    <row r="57" spans="1:17">
      <c r="A57" s="5">
        <v>48</v>
      </c>
      <c r="B57" s="10" t="s">
        <v>49</v>
      </c>
      <c r="C57" s="9">
        <v>84.59</v>
      </c>
      <c r="D57" s="9">
        <v>604.30999999999995</v>
      </c>
      <c r="E57" s="9">
        <v>535.41999999999996</v>
      </c>
      <c r="F57" s="9">
        <v>73.73</v>
      </c>
      <c r="G57" s="9">
        <f t="shared" si="0"/>
        <v>1298.05</v>
      </c>
      <c r="H57" s="8">
        <f>7560/G87*G57</f>
        <v>103.97174772092995</v>
      </c>
      <c r="I57" s="8">
        <f t="shared" si="1"/>
        <v>1402.0217477209299</v>
      </c>
      <c r="J57" s="8">
        <f t="shared" si="2"/>
        <v>42.060652431627894</v>
      </c>
      <c r="K57" s="8">
        <f t="shared" si="3"/>
        <v>1444.0824001525577</v>
      </c>
      <c r="L57" s="8">
        <f t="shared" si="4"/>
        <v>288.81648003051146</v>
      </c>
      <c r="M57" s="8">
        <f t="shared" si="5"/>
        <v>1732.8988801830692</v>
      </c>
      <c r="N57" s="11">
        <v>61</v>
      </c>
      <c r="O57" s="8">
        <f t="shared" si="6"/>
        <v>7.1020445909142182</v>
      </c>
      <c r="P57" s="4"/>
      <c r="Q57" s="4"/>
    </row>
    <row r="58" spans="1:17">
      <c r="A58" s="5">
        <v>49</v>
      </c>
      <c r="B58" s="10" t="s">
        <v>50</v>
      </c>
      <c r="C58" s="9">
        <v>84.34</v>
      </c>
      <c r="D58" s="8">
        <v>534.6</v>
      </c>
      <c r="E58" s="9">
        <v>535.41999999999996</v>
      </c>
      <c r="F58" s="9">
        <v>65.959999999999994</v>
      </c>
      <c r="G58" s="9">
        <f t="shared" si="0"/>
        <v>1220.3200000000002</v>
      </c>
      <c r="H58" s="8">
        <f>7560/G87*G58</f>
        <v>97.745697915184522</v>
      </c>
      <c r="I58" s="8">
        <f t="shared" si="1"/>
        <v>1318.0656979151847</v>
      </c>
      <c r="J58" s="8">
        <f t="shared" si="2"/>
        <v>39.541970937455538</v>
      </c>
      <c r="K58" s="8">
        <f t="shared" si="3"/>
        <v>1357.6076688526402</v>
      </c>
      <c r="L58" s="8">
        <f t="shared" si="4"/>
        <v>271.52153377052809</v>
      </c>
      <c r="M58" s="8">
        <f t="shared" si="5"/>
        <v>1629.1292026231683</v>
      </c>
      <c r="N58" s="11">
        <v>69</v>
      </c>
      <c r="O58" s="8">
        <f t="shared" si="6"/>
        <v>5.9026420384897405</v>
      </c>
      <c r="P58" s="4"/>
      <c r="Q58" s="4"/>
    </row>
    <row r="59" spans="1:17">
      <c r="A59" s="5">
        <v>50</v>
      </c>
      <c r="B59" s="10" t="s">
        <v>51</v>
      </c>
      <c r="C59" s="9">
        <v>84.34</v>
      </c>
      <c r="D59" s="8">
        <v>534.6</v>
      </c>
      <c r="E59" s="9">
        <v>535.41999999999996</v>
      </c>
      <c r="F59" s="9">
        <v>65.959999999999994</v>
      </c>
      <c r="G59" s="9">
        <f t="shared" si="0"/>
        <v>1220.3200000000002</v>
      </c>
      <c r="H59" s="8">
        <f>7560/G87*G59</f>
        <v>97.745697915184522</v>
      </c>
      <c r="I59" s="8">
        <f t="shared" si="1"/>
        <v>1318.0656979151847</v>
      </c>
      <c r="J59" s="8">
        <f t="shared" si="2"/>
        <v>39.541970937455538</v>
      </c>
      <c r="K59" s="8">
        <f t="shared" si="3"/>
        <v>1357.6076688526402</v>
      </c>
      <c r="L59" s="8">
        <f t="shared" si="4"/>
        <v>271.52153377052809</v>
      </c>
      <c r="M59" s="8">
        <f t="shared" si="5"/>
        <v>1629.1292026231683</v>
      </c>
      <c r="N59" s="11">
        <v>40</v>
      </c>
      <c r="O59" s="8">
        <f t="shared" si="6"/>
        <v>10.182057516394803</v>
      </c>
      <c r="P59" s="4"/>
      <c r="Q59" s="4"/>
    </row>
    <row r="60" spans="1:17">
      <c r="A60" s="5">
        <v>51</v>
      </c>
      <c r="B60" s="10" t="s">
        <v>52</v>
      </c>
      <c r="C60" s="9">
        <v>56.19</v>
      </c>
      <c r="D60" s="9">
        <v>438.65</v>
      </c>
      <c r="E60" s="9">
        <v>516.66999999999996</v>
      </c>
      <c r="F60" s="9">
        <v>54.35</v>
      </c>
      <c r="G60" s="9">
        <f t="shared" si="0"/>
        <v>1065.8599999999999</v>
      </c>
      <c r="H60" s="8">
        <f>7560/G87*G60</f>
        <v>85.37369671879388</v>
      </c>
      <c r="I60" s="8">
        <f t="shared" si="1"/>
        <v>1151.2336967187937</v>
      </c>
      <c r="J60" s="8">
        <f t="shared" si="2"/>
        <v>34.537010901563811</v>
      </c>
      <c r="K60" s="8">
        <f t="shared" si="3"/>
        <v>1185.7707076203576</v>
      </c>
      <c r="L60" s="8">
        <f t="shared" si="4"/>
        <v>237.15414152407152</v>
      </c>
      <c r="M60" s="8">
        <f t="shared" si="5"/>
        <v>1422.9248491444291</v>
      </c>
      <c r="N60" s="11">
        <v>55</v>
      </c>
      <c r="O60" s="8">
        <f t="shared" si="6"/>
        <v>6.4678402233837691</v>
      </c>
      <c r="P60" s="4"/>
      <c r="Q60" s="4"/>
    </row>
    <row r="61" spans="1:17">
      <c r="A61" s="5">
        <v>52</v>
      </c>
      <c r="B61" s="10" t="s">
        <v>53</v>
      </c>
      <c r="C61" s="9">
        <v>56.19</v>
      </c>
      <c r="D61" s="9">
        <v>438.65</v>
      </c>
      <c r="E61" s="9">
        <v>535.41999999999996</v>
      </c>
      <c r="F61" s="9">
        <v>54.35</v>
      </c>
      <c r="G61" s="9">
        <f t="shared" si="0"/>
        <v>1084.6099999999999</v>
      </c>
      <c r="H61" s="8">
        <f>7560/G87*G61</f>
        <v>86.875542001924302</v>
      </c>
      <c r="I61" s="8">
        <f t="shared" si="1"/>
        <v>1171.4855420019242</v>
      </c>
      <c r="J61" s="8">
        <f t="shared" si="2"/>
        <v>35.144566260057722</v>
      </c>
      <c r="K61" s="8">
        <f t="shared" si="3"/>
        <v>1206.6301082619818</v>
      </c>
      <c r="L61" s="8">
        <f t="shared" si="4"/>
        <v>241.32602165239632</v>
      </c>
      <c r="M61" s="8">
        <f t="shared" si="5"/>
        <v>1447.9561299143782</v>
      </c>
      <c r="N61" s="11">
        <v>69</v>
      </c>
      <c r="O61" s="8">
        <f t="shared" si="6"/>
        <v>5.2462178620086162</v>
      </c>
      <c r="P61" s="4"/>
      <c r="Q61" s="4"/>
    </row>
    <row r="62" spans="1:17">
      <c r="A62" s="5">
        <v>53</v>
      </c>
      <c r="B62" s="10" t="s">
        <v>99</v>
      </c>
      <c r="C62" s="9">
        <v>84.34</v>
      </c>
      <c r="D62" s="9">
        <v>534.6</v>
      </c>
      <c r="E62" s="9">
        <v>0</v>
      </c>
      <c r="F62" s="9">
        <v>65.959999999999994</v>
      </c>
      <c r="G62" s="9">
        <f t="shared" si="0"/>
        <v>684.90000000000009</v>
      </c>
      <c r="H62" s="8">
        <f>7560/G87*G62</f>
        <v>54.85940450218785</v>
      </c>
      <c r="I62" s="8">
        <f t="shared" si="1"/>
        <v>739.75940450218798</v>
      </c>
      <c r="J62" s="8">
        <f t="shared" ref="J62" si="7">I62*0.03</f>
        <v>22.192782135065638</v>
      </c>
      <c r="K62" s="8">
        <f t="shared" ref="K62" si="8">I62+J62</f>
        <v>761.95218663725359</v>
      </c>
      <c r="L62" s="8">
        <f t="shared" ref="L62" si="9">(K62*1.2)-K62</f>
        <v>152.39043732745074</v>
      </c>
      <c r="M62" s="8">
        <f t="shared" ref="M62" si="10">K62+L62</f>
        <v>914.34262396470433</v>
      </c>
      <c r="N62" s="11">
        <v>16</v>
      </c>
      <c r="O62" s="8">
        <f t="shared" ref="O62" si="11">(M62/N62)/12*3</f>
        <v>14.286603499448503</v>
      </c>
      <c r="P62" s="4"/>
      <c r="Q62" s="4"/>
    </row>
    <row r="63" spans="1:17">
      <c r="A63" s="5">
        <v>54</v>
      </c>
      <c r="B63" s="10" t="s">
        <v>54</v>
      </c>
      <c r="C63" s="9">
        <v>56.31</v>
      </c>
      <c r="D63" s="9">
        <v>473.51</v>
      </c>
      <c r="E63" s="9">
        <v>535.41999999999996</v>
      </c>
      <c r="F63" s="8">
        <v>58.2</v>
      </c>
      <c r="G63" s="9">
        <f t="shared" si="0"/>
        <v>1123.4399999999998</v>
      </c>
      <c r="H63" s="8">
        <f>7560/G87*G63</f>
        <v>89.985763460268515</v>
      </c>
      <c r="I63" s="8">
        <f t="shared" si="1"/>
        <v>1213.4257634602684</v>
      </c>
      <c r="J63" s="8">
        <f t="shared" si="2"/>
        <v>36.402772903808049</v>
      </c>
      <c r="K63" s="8">
        <f t="shared" si="3"/>
        <v>1249.8285363640764</v>
      </c>
      <c r="L63" s="8">
        <f t="shared" si="4"/>
        <v>249.96570727281528</v>
      </c>
      <c r="M63" s="8">
        <f t="shared" si="5"/>
        <v>1499.7942436368917</v>
      </c>
      <c r="N63" s="11">
        <v>96</v>
      </c>
      <c r="O63" s="8">
        <f t="shared" si="6"/>
        <v>3.9057141761377387</v>
      </c>
      <c r="P63" s="4"/>
      <c r="Q63" s="4"/>
    </row>
    <row r="64" spans="1:17">
      <c r="A64" s="5">
        <v>55</v>
      </c>
      <c r="B64" s="10" t="s">
        <v>55</v>
      </c>
      <c r="C64" s="9">
        <v>84.09</v>
      </c>
      <c r="D64" s="9">
        <v>753.67</v>
      </c>
      <c r="E64" s="9">
        <v>824.6</v>
      </c>
      <c r="F64" s="9">
        <v>112.87</v>
      </c>
      <c r="G64" s="9">
        <f t="shared" si="0"/>
        <v>1775.23</v>
      </c>
      <c r="H64" s="8">
        <f>7560/G87*G64</f>
        <v>142.19310943848581</v>
      </c>
      <c r="I64" s="8">
        <f t="shared" si="1"/>
        <v>1917.4231094384859</v>
      </c>
      <c r="J64" s="8">
        <f t="shared" si="2"/>
        <v>57.522693283154574</v>
      </c>
      <c r="K64" s="8">
        <f t="shared" si="3"/>
        <v>1974.9458027216403</v>
      </c>
      <c r="L64" s="8">
        <f t="shared" si="4"/>
        <v>394.98916054432789</v>
      </c>
      <c r="M64" s="8">
        <f t="shared" si="5"/>
        <v>2369.9349632659682</v>
      </c>
      <c r="N64" s="11">
        <v>67</v>
      </c>
      <c r="O64" s="8">
        <f t="shared" si="6"/>
        <v>8.8430409077088363</v>
      </c>
      <c r="P64" s="4"/>
      <c r="Q64" s="4"/>
    </row>
    <row r="65" spans="1:17">
      <c r="A65" s="5">
        <v>56</v>
      </c>
      <c r="B65" s="10" t="s">
        <v>56</v>
      </c>
      <c r="C65" s="9">
        <v>56.06</v>
      </c>
      <c r="D65" s="8">
        <v>403.8</v>
      </c>
      <c r="E65" s="9">
        <v>0</v>
      </c>
      <c r="F65" s="9">
        <v>50.45</v>
      </c>
      <c r="G65" s="9">
        <f t="shared" si="0"/>
        <v>510.31</v>
      </c>
      <c r="H65" s="8">
        <f>7560/G87*G65</f>
        <v>40.875022209828408</v>
      </c>
      <c r="I65" s="8">
        <f t="shared" si="1"/>
        <v>551.18502220982839</v>
      </c>
      <c r="J65" s="8">
        <f t="shared" si="2"/>
        <v>16.535550666294853</v>
      </c>
      <c r="K65" s="8">
        <f t="shared" si="3"/>
        <v>567.72057287612324</v>
      </c>
      <c r="L65" s="8">
        <f t="shared" si="4"/>
        <v>113.54411457522463</v>
      </c>
      <c r="M65" s="8">
        <f t="shared" si="5"/>
        <v>681.26468745134787</v>
      </c>
      <c r="N65" s="11">
        <v>65</v>
      </c>
      <c r="O65" s="8">
        <f t="shared" si="6"/>
        <v>2.6202487978897997</v>
      </c>
      <c r="P65" s="4"/>
      <c r="Q65" s="4"/>
    </row>
    <row r="66" spans="1:17">
      <c r="A66" s="5">
        <v>57</v>
      </c>
      <c r="B66" s="10" t="s">
        <v>57</v>
      </c>
      <c r="C66" s="9">
        <v>140.53</v>
      </c>
      <c r="D66" s="9">
        <v>691.65</v>
      </c>
      <c r="E66" s="9">
        <v>535.41999999999996</v>
      </c>
      <c r="F66" s="9">
        <v>84.81</v>
      </c>
      <c r="G66" s="9">
        <f t="shared" si="0"/>
        <v>1452.4099999999999</v>
      </c>
      <c r="H66" s="8">
        <f>7560/G87*G66</f>
        <v>116.33573907581054</v>
      </c>
      <c r="I66" s="8">
        <f t="shared" si="1"/>
        <v>1568.7457390758104</v>
      </c>
      <c r="J66" s="8">
        <f t="shared" si="2"/>
        <v>47.062372172274308</v>
      </c>
      <c r="K66" s="8">
        <f t="shared" si="3"/>
        <v>1615.8081112480847</v>
      </c>
      <c r="L66" s="8">
        <f t="shared" si="4"/>
        <v>323.16162224961681</v>
      </c>
      <c r="M66" s="8">
        <f t="shared" si="5"/>
        <v>1938.9697334977016</v>
      </c>
      <c r="N66" s="11">
        <v>88</v>
      </c>
      <c r="O66" s="8">
        <f t="shared" si="6"/>
        <v>5.508436742891198</v>
      </c>
      <c r="P66" s="4"/>
      <c r="Q66" s="4"/>
    </row>
    <row r="67" spans="1:17">
      <c r="A67" s="5">
        <v>58</v>
      </c>
      <c r="B67" s="10" t="s">
        <v>60</v>
      </c>
      <c r="C67" s="9">
        <v>56.31</v>
      </c>
      <c r="D67" s="9">
        <v>473.51</v>
      </c>
      <c r="E67" s="9">
        <v>535.41999999999996</v>
      </c>
      <c r="F67" s="9">
        <v>57.98</v>
      </c>
      <c r="G67" s="9">
        <f t="shared" si="0"/>
        <v>1123.2199999999998</v>
      </c>
      <c r="H67" s="8">
        <f>7560/G87*G67</f>
        <v>89.968141808946442</v>
      </c>
      <c r="I67" s="8">
        <f t="shared" si="1"/>
        <v>1213.1881418089463</v>
      </c>
      <c r="J67" s="8">
        <f t="shared" si="2"/>
        <v>36.39564425426839</v>
      </c>
      <c r="K67" s="8">
        <f t="shared" si="3"/>
        <v>1249.5837860632146</v>
      </c>
      <c r="L67" s="8">
        <f t="shared" si="4"/>
        <v>249.91675721264278</v>
      </c>
      <c r="M67" s="8">
        <f t="shared" si="5"/>
        <v>1499.5005432758574</v>
      </c>
      <c r="N67" s="11">
        <v>60</v>
      </c>
      <c r="O67" s="8">
        <f t="shared" si="6"/>
        <v>6.2479189303160716</v>
      </c>
      <c r="P67" s="4"/>
      <c r="Q67" s="4"/>
    </row>
    <row r="68" spans="1:17">
      <c r="A68" s="5">
        <v>59</v>
      </c>
      <c r="B68" s="27" t="s">
        <v>61</v>
      </c>
      <c r="C68" s="9">
        <v>56.31</v>
      </c>
      <c r="D68" s="9">
        <v>473.51</v>
      </c>
      <c r="E68" s="9">
        <v>489.59</v>
      </c>
      <c r="F68" s="9">
        <v>57.98</v>
      </c>
      <c r="G68" s="9">
        <f t="shared" si="0"/>
        <v>1077.3899999999999</v>
      </c>
      <c r="H68" s="8">
        <f>7560/G87*G68</f>
        <v>86.297231444900206</v>
      </c>
      <c r="I68" s="8">
        <f t="shared" si="1"/>
        <v>1163.6872314449001</v>
      </c>
      <c r="J68" s="8">
        <f t="shared" si="2"/>
        <v>34.910616943347001</v>
      </c>
      <c r="K68" s="8">
        <f t="shared" si="3"/>
        <v>1198.597848388247</v>
      </c>
      <c r="L68" s="8">
        <f t="shared" si="4"/>
        <v>239.71956967764936</v>
      </c>
      <c r="M68" s="8">
        <f t="shared" si="5"/>
        <v>1438.3174180658964</v>
      </c>
      <c r="N68" s="11">
        <v>88</v>
      </c>
      <c r="O68" s="8">
        <f t="shared" si="6"/>
        <v>4.0861290285962966</v>
      </c>
      <c r="P68" s="4"/>
      <c r="Q68" s="4"/>
    </row>
    <row r="69" spans="1:17">
      <c r="A69" s="5">
        <v>60</v>
      </c>
      <c r="B69" s="10" t="s">
        <v>62</v>
      </c>
      <c r="C69" s="9">
        <v>84.59</v>
      </c>
      <c r="D69" s="9">
        <v>604.30999999999995</v>
      </c>
      <c r="E69" s="9">
        <v>0</v>
      </c>
      <c r="F69" s="9">
        <v>73.39</v>
      </c>
      <c r="G69" s="9">
        <f t="shared" si="0"/>
        <v>762.29</v>
      </c>
      <c r="H69" s="8">
        <f>7560/G87*G69</f>
        <v>61.058220846799195</v>
      </c>
      <c r="I69" s="8">
        <f t="shared" si="1"/>
        <v>823.34822084679911</v>
      </c>
      <c r="J69" s="8">
        <f t="shared" si="2"/>
        <v>24.700446625403973</v>
      </c>
      <c r="K69" s="8">
        <f t="shared" si="3"/>
        <v>848.04866747220308</v>
      </c>
      <c r="L69" s="8">
        <f t="shared" si="4"/>
        <v>169.60973349444055</v>
      </c>
      <c r="M69" s="8">
        <f t="shared" si="5"/>
        <v>1017.6584009666436</v>
      </c>
      <c r="N69" s="11">
        <v>64</v>
      </c>
      <c r="O69" s="8">
        <f t="shared" si="6"/>
        <v>3.9752281287759517</v>
      </c>
      <c r="P69" s="4"/>
      <c r="Q69" s="4"/>
    </row>
    <row r="70" spans="1:17">
      <c r="A70" s="5">
        <v>61</v>
      </c>
      <c r="B70" s="10" t="s">
        <v>77</v>
      </c>
      <c r="C70" s="9">
        <v>56.56</v>
      </c>
      <c r="D70" s="9">
        <v>831.99</v>
      </c>
      <c r="E70" s="9">
        <v>903.77</v>
      </c>
      <c r="F70" s="9">
        <v>120.39</v>
      </c>
      <c r="G70" s="9">
        <f t="shared" si="0"/>
        <v>1912.71</v>
      </c>
      <c r="H70" s="8">
        <f>7560/G87*G70</f>
        <v>153.20503954647353</v>
      </c>
      <c r="I70" s="8">
        <f t="shared" si="1"/>
        <v>2065.9150395464735</v>
      </c>
      <c r="J70" s="8">
        <f t="shared" ref="J70:J87" si="12">I70*0.03</f>
        <v>61.977451186394205</v>
      </c>
      <c r="K70" s="8">
        <f t="shared" ref="K70:K87" si="13">I70+J70</f>
        <v>2127.8924907328678</v>
      </c>
      <c r="L70" s="8">
        <f t="shared" ref="L70:L87" si="14">(K70*1.2)-K70</f>
        <v>425.57849814657357</v>
      </c>
      <c r="M70" s="8">
        <f t="shared" ref="M70:M87" si="15">K70+L70</f>
        <v>2553.4709888794414</v>
      </c>
      <c r="N70" s="11">
        <v>120</v>
      </c>
      <c r="O70" s="8">
        <f t="shared" si="6"/>
        <v>5.3197312268321699</v>
      </c>
      <c r="P70" s="4"/>
      <c r="Q70" s="4"/>
    </row>
    <row r="71" spans="1:17">
      <c r="A71" s="5">
        <v>62</v>
      </c>
      <c r="B71" s="10" t="s">
        <v>58</v>
      </c>
      <c r="C71" s="9">
        <v>84.34</v>
      </c>
      <c r="D71" s="9">
        <v>956.47</v>
      </c>
      <c r="E71" s="8">
        <v>862.1</v>
      </c>
      <c r="F71" s="9">
        <v>135.06</v>
      </c>
      <c r="G71" s="9">
        <f t="shared" si="0"/>
        <v>2037.9699999999998</v>
      </c>
      <c r="H71" s="8">
        <f>7560/G87*G71</f>
        <v>163.23816702193568</v>
      </c>
      <c r="I71" s="8">
        <f t="shared" si="1"/>
        <v>2201.2081670219354</v>
      </c>
      <c r="J71" s="8">
        <f t="shared" si="12"/>
        <v>66.036245010658064</v>
      </c>
      <c r="K71" s="8">
        <f t="shared" si="13"/>
        <v>2267.2444120325936</v>
      </c>
      <c r="L71" s="8">
        <f t="shared" si="14"/>
        <v>453.44888240651881</v>
      </c>
      <c r="M71" s="8">
        <f t="shared" si="15"/>
        <v>2720.6932944391124</v>
      </c>
      <c r="N71" s="11">
        <v>85</v>
      </c>
      <c r="O71" s="8">
        <f t="shared" si="6"/>
        <v>8.0020391012915066</v>
      </c>
      <c r="P71" s="4"/>
      <c r="Q71" s="4"/>
    </row>
    <row r="72" spans="1:17">
      <c r="A72" s="5">
        <v>63</v>
      </c>
      <c r="B72" s="10" t="s">
        <v>59</v>
      </c>
      <c r="C72" s="9">
        <v>84.34</v>
      </c>
      <c r="D72" s="8">
        <v>534.6</v>
      </c>
      <c r="E72" s="9">
        <v>535.41999999999996</v>
      </c>
      <c r="F72" s="9">
        <v>65.62</v>
      </c>
      <c r="G72" s="9">
        <f t="shared" si="0"/>
        <v>1219.98</v>
      </c>
      <c r="H72" s="8">
        <f>7560/G87*G72</f>
        <v>97.718464454050419</v>
      </c>
      <c r="I72" s="8">
        <f t="shared" si="1"/>
        <v>1317.6984644540505</v>
      </c>
      <c r="J72" s="8">
        <f t="shared" si="12"/>
        <v>39.530953933621511</v>
      </c>
      <c r="K72" s="8">
        <f t="shared" si="13"/>
        <v>1357.229418387672</v>
      </c>
      <c r="L72" s="8">
        <f t="shared" si="14"/>
        <v>271.44588367753431</v>
      </c>
      <c r="M72" s="8">
        <f t="shared" si="15"/>
        <v>1628.6753020652063</v>
      </c>
      <c r="N72" s="11">
        <v>119</v>
      </c>
      <c r="O72" s="8">
        <f t="shared" si="6"/>
        <v>3.4215867690445512</v>
      </c>
      <c r="P72" s="4"/>
      <c r="Q72" s="4"/>
    </row>
    <row r="73" spans="1:17">
      <c r="A73" s="5">
        <v>64</v>
      </c>
      <c r="B73" s="10" t="s">
        <v>63</v>
      </c>
      <c r="C73" s="9">
        <v>84.47</v>
      </c>
      <c r="D73" s="9">
        <v>569.46</v>
      </c>
      <c r="E73" s="9">
        <v>489.58</v>
      </c>
      <c r="F73" s="9">
        <v>69.849999999999994</v>
      </c>
      <c r="G73" s="9">
        <f t="shared" si="0"/>
        <v>1213.3599999999999</v>
      </c>
      <c r="H73" s="8">
        <f>7560/G87*G73</f>
        <v>97.188212946086495</v>
      </c>
      <c r="I73" s="8">
        <f t="shared" si="1"/>
        <v>1310.5482129460863</v>
      </c>
      <c r="J73" s="8">
        <f t="shared" si="12"/>
        <v>39.316446388382587</v>
      </c>
      <c r="K73" s="8">
        <f t="shared" si="13"/>
        <v>1349.8646593344688</v>
      </c>
      <c r="L73" s="8">
        <f t="shared" si="14"/>
        <v>269.97293186689376</v>
      </c>
      <c r="M73" s="8">
        <f t="shared" si="15"/>
        <v>1619.8375912013626</v>
      </c>
      <c r="N73" s="11">
        <v>15</v>
      </c>
      <c r="O73" s="8">
        <f t="shared" si="6"/>
        <v>26.997293186689376</v>
      </c>
      <c r="P73" s="4"/>
      <c r="Q73" s="4"/>
    </row>
    <row r="74" spans="1:17">
      <c r="A74" s="5">
        <v>65</v>
      </c>
      <c r="B74" s="10" t="s">
        <v>64</v>
      </c>
      <c r="C74" s="9">
        <v>56.31</v>
      </c>
      <c r="D74" s="9">
        <v>473.51</v>
      </c>
      <c r="E74" s="9">
        <v>495.83</v>
      </c>
      <c r="F74" s="8">
        <v>58.2</v>
      </c>
      <c r="G74" s="9">
        <f t="shared" si="0"/>
        <v>1083.8499999999999</v>
      </c>
      <c r="H74" s="8">
        <f>7560/G87*G74</f>
        <v>86.814667206448078</v>
      </c>
      <c r="I74" s="8">
        <f t="shared" si="1"/>
        <v>1170.664667206448</v>
      </c>
      <c r="J74" s="8">
        <f t="shared" si="12"/>
        <v>35.119940016193439</v>
      </c>
      <c r="K74" s="8">
        <f t="shared" si="13"/>
        <v>1205.7846072226414</v>
      </c>
      <c r="L74" s="8">
        <f t="shared" si="14"/>
        <v>241.15692144452828</v>
      </c>
      <c r="M74" s="8">
        <f t="shared" si="15"/>
        <v>1446.9415286671697</v>
      </c>
      <c r="N74" s="11">
        <v>23</v>
      </c>
      <c r="O74" s="8">
        <f t="shared" si="6"/>
        <v>15.72762531159967</v>
      </c>
      <c r="P74" s="4"/>
      <c r="Q74" s="4"/>
    </row>
    <row r="75" spans="1:17">
      <c r="A75" s="5">
        <v>66</v>
      </c>
      <c r="B75" s="10" t="s">
        <v>65</v>
      </c>
      <c r="C75" s="9">
        <v>112.12</v>
      </c>
      <c r="D75" s="9">
        <v>525.99</v>
      </c>
      <c r="E75" s="9">
        <v>495.83</v>
      </c>
      <c r="F75" s="9">
        <v>65.98</v>
      </c>
      <c r="G75" s="9">
        <f t="shared" ref="G75:G87" si="16">C75+D75+E75+F75</f>
        <v>1199.92</v>
      </c>
      <c r="H75" s="8">
        <f>7560/G87*G75</f>
        <v>96.111690247138625</v>
      </c>
      <c r="I75" s="8">
        <f t="shared" ref="I75:I86" si="17">G75+H75</f>
        <v>1296.0316902471386</v>
      </c>
      <c r="J75" s="8">
        <f t="shared" si="12"/>
        <v>38.880950707414158</v>
      </c>
      <c r="K75" s="8">
        <f t="shared" si="13"/>
        <v>1334.9126409545527</v>
      </c>
      <c r="L75" s="8">
        <f t="shared" si="14"/>
        <v>266.98252819091044</v>
      </c>
      <c r="M75" s="8">
        <f t="shared" si="15"/>
        <v>1601.8951691454631</v>
      </c>
      <c r="N75" s="11">
        <v>24</v>
      </c>
      <c r="O75" s="8">
        <f t="shared" si="6"/>
        <v>16.686408011931906</v>
      </c>
      <c r="P75" s="4"/>
      <c r="Q75" s="4"/>
    </row>
    <row r="76" spans="1:17">
      <c r="A76" s="5">
        <v>67</v>
      </c>
      <c r="B76" s="10" t="s">
        <v>66</v>
      </c>
      <c r="C76" s="9">
        <v>84.59</v>
      </c>
      <c r="D76" s="9">
        <v>893.09</v>
      </c>
      <c r="E76" s="8">
        <v>824.6</v>
      </c>
      <c r="F76" s="9">
        <v>128.37</v>
      </c>
      <c r="G76" s="9">
        <f t="shared" si="16"/>
        <v>1930.65</v>
      </c>
      <c r="H76" s="8">
        <f>7560/G87*G76</f>
        <v>154.6420051133727</v>
      </c>
      <c r="I76" s="8">
        <f t="shared" si="17"/>
        <v>2085.2920051133729</v>
      </c>
      <c r="J76" s="8">
        <f t="shared" si="12"/>
        <v>62.558760153401181</v>
      </c>
      <c r="K76" s="8">
        <f t="shared" si="13"/>
        <v>2147.850765266774</v>
      </c>
      <c r="L76" s="8">
        <f t="shared" si="14"/>
        <v>429.57015305335472</v>
      </c>
      <c r="M76" s="8">
        <f t="shared" si="15"/>
        <v>2577.4209183201287</v>
      </c>
      <c r="N76" s="11">
        <v>76</v>
      </c>
      <c r="O76" s="8">
        <f t="shared" si="6"/>
        <v>8.4783582839477916</v>
      </c>
      <c r="P76" s="4"/>
      <c r="Q76" s="4"/>
    </row>
    <row r="77" spans="1:17">
      <c r="A77" s="5">
        <v>68</v>
      </c>
      <c r="B77" s="10" t="s">
        <v>67</v>
      </c>
      <c r="C77" s="9">
        <v>56.44</v>
      </c>
      <c r="D77" s="9">
        <v>797.14</v>
      </c>
      <c r="E77" s="8">
        <v>824.6</v>
      </c>
      <c r="F77" s="9">
        <v>116.74</v>
      </c>
      <c r="G77" s="9">
        <f t="shared" si="16"/>
        <v>1794.9199999999998</v>
      </c>
      <c r="H77" s="8">
        <f>7560/G87*G77</f>
        <v>143.77024723181049</v>
      </c>
      <c r="I77" s="8">
        <f t="shared" si="17"/>
        <v>1938.6902472318104</v>
      </c>
      <c r="J77" s="8">
        <f t="shared" si="12"/>
        <v>58.16070741695431</v>
      </c>
      <c r="K77" s="8">
        <f t="shared" si="13"/>
        <v>1996.8509546487646</v>
      </c>
      <c r="L77" s="8">
        <f t="shared" si="14"/>
        <v>399.37019092975265</v>
      </c>
      <c r="M77" s="8">
        <f t="shared" si="15"/>
        <v>2396.2211455785173</v>
      </c>
      <c r="N77" s="11">
        <v>72</v>
      </c>
      <c r="O77" s="8">
        <f t="shared" si="6"/>
        <v>8.3202123110365189</v>
      </c>
      <c r="P77" s="4"/>
      <c r="Q77" s="4"/>
    </row>
    <row r="78" spans="1:17">
      <c r="A78" s="5">
        <v>69</v>
      </c>
      <c r="B78" s="10" t="s">
        <v>68</v>
      </c>
      <c r="C78" s="9">
        <v>56.44</v>
      </c>
      <c r="D78" s="9">
        <v>508.36</v>
      </c>
      <c r="E78" s="9">
        <v>535.41999999999996</v>
      </c>
      <c r="F78" s="9">
        <v>62.09</v>
      </c>
      <c r="G78" s="9">
        <f t="shared" si="16"/>
        <v>1162.3099999999997</v>
      </c>
      <c r="H78" s="8">
        <f>7560/G87*G78</f>
        <v>93.099188855216724</v>
      </c>
      <c r="I78" s="8">
        <f t="shared" si="17"/>
        <v>1255.4091888552164</v>
      </c>
      <c r="J78" s="8">
        <f t="shared" si="12"/>
        <v>37.662275665656487</v>
      </c>
      <c r="K78" s="8">
        <f t="shared" si="13"/>
        <v>1293.071464520873</v>
      </c>
      <c r="L78" s="8">
        <f t="shared" si="14"/>
        <v>258.61429290417459</v>
      </c>
      <c r="M78" s="8">
        <f t="shared" si="15"/>
        <v>1551.6857574250475</v>
      </c>
      <c r="N78" s="11">
        <v>118</v>
      </c>
      <c r="O78" s="8">
        <f t="shared" si="6"/>
        <v>3.2874698250530674</v>
      </c>
      <c r="P78" s="4"/>
      <c r="Q78" s="4"/>
    </row>
    <row r="79" spans="1:17">
      <c r="A79" s="5">
        <v>70</v>
      </c>
      <c r="B79" s="10" t="s">
        <v>69</v>
      </c>
      <c r="C79" s="9">
        <v>84.34</v>
      </c>
      <c r="D79" s="8">
        <v>534.6</v>
      </c>
      <c r="E79" s="9">
        <v>489.58</v>
      </c>
      <c r="F79" s="9">
        <v>65.959999999999994</v>
      </c>
      <c r="G79" s="9">
        <f t="shared" si="16"/>
        <v>1174.48</v>
      </c>
      <c r="H79" s="8">
        <f>7560/G87*G79</f>
        <v>94.073986566987273</v>
      </c>
      <c r="I79" s="8">
        <f t="shared" si="17"/>
        <v>1268.5539865669873</v>
      </c>
      <c r="J79" s="8">
        <f t="shared" si="12"/>
        <v>38.056619597009615</v>
      </c>
      <c r="K79" s="8">
        <f t="shared" si="13"/>
        <v>1306.6106061639969</v>
      </c>
      <c r="L79" s="8">
        <f t="shared" si="14"/>
        <v>261.32212123279942</v>
      </c>
      <c r="M79" s="8">
        <f t="shared" si="15"/>
        <v>1567.9327273967963</v>
      </c>
      <c r="N79" s="11">
        <v>33</v>
      </c>
      <c r="O79" s="26">
        <f t="shared" si="6"/>
        <v>11.878278237854516</v>
      </c>
      <c r="P79" s="4"/>
      <c r="Q79" s="4"/>
    </row>
    <row r="80" spans="1:17">
      <c r="A80" s="5">
        <v>71</v>
      </c>
      <c r="B80" s="10" t="s">
        <v>70</v>
      </c>
      <c r="C80" s="9">
        <v>56.44</v>
      </c>
      <c r="D80" s="9">
        <v>508.36</v>
      </c>
      <c r="E80" s="8">
        <v>225</v>
      </c>
      <c r="F80" s="9">
        <v>62.09</v>
      </c>
      <c r="G80" s="9">
        <f t="shared" si="16"/>
        <v>851.89</v>
      </c>
      <c r="H80" s="8">
        <f>7560/G87*G80</f>
        <v>68.235038839785076</v>
      </c>
      <c r="I80" s="8">
        <f t="shared" si="17"/>
        <v>920.12503883978502</v>
      </c>
      <c r="J80" s="8">
        <f t="shared" si="12"/>
        <v>27.60375116519355</v>
      </c>
      <c r="K80" s="8">
        <f t="shared" si="13"/>
        <v>947.72879000497858</v>
      </c>
      <c r="L80" s="8">
        <f t="shared" si="14"/>
        <v>189.54575800099576</v>
      </c>
      <c r="M80" s="8">
        <f t="shared" si="15"/>
        <v>1137.2745480059743</v>
      </c>
      <c r="N80" s="11">
        <v>75</v>
      </c>
      <c r="O80" s="8">
        <f t="shared" ref="O80:O86" si="18">(M80/N80)/12*3</f>
        <v>3.7909151600199142</v>
      </c>
      <c r="P80" s="4"/>
      <c r="Q80" s="4"/>
    </row>
    <row r="81" spans="1:17">
      <c r="A81" s="5">
        <v>72</v>
      </c>
      <c r="B81" s="10" t="s">
        <v>71</v>
      </c>
      <c r="C81" s="9">
        <v>84.59</v>
      </c>
      <c r="D81" s="9">
        <v>893.09</v>
      </c>
      <c r="E81" s="8">
        <v>824.6</v>
      </c>
      <c r="F81" s="9">
        <v>128.37</v>
      </c>
      <c r="G81" s="9">
        <f t="shared" si="16"/>
        <v>1930.65</v>
      </c>
      <c r="H81" s="8">
        <f>7560/G87*G81</f>
        <v>154.6420051133727</v>
      </c>
      <c r="I81" s="8">
        <f t="shared" si="17"/>
        <v>2085.2920051133729</v>
      </c>
      <c r="J81" s="8">
        <f t="shared" si="12"/>
        <v>62.558760153401181</v>
      </c>
      <c r="K81" s="8">
        <f t="shared" si="13"/>
        <v>2147.850765266774</v>
      </c>
      <c r="L81" s="8">
        <f t="shared" si="14"/>
        <v>429.57015305335472</v>
      </c>
      <c r="M81" s="8">
        <f t="shared" si="15"/>
        <v>2577.4209183201287</v>
      </c>
      <c r="N81" s="11">
        <v>67</v>
      </c>
      <c r="O81" s="8">
        <f t="shared" si="18"/>
        <v>9.6172422325377944</v>
      </c>
      <c r="P81" s="4"/>
      <c r="Q81" s="4"/>
    </row>
    <row r="82" spans="1:17">
      <c r="A82" s="5">
        <v>73</v>
      </c>
      <c r="B82" s="10" t="s">
        <v>72</v>
      </c>
      <c r="C82" s="9">
        <v>85.22</v>
      </c>
      <c r="D82" s="9">
        <v>778.59</v>
      </c>
      <c r="E82" s="9">
        <v>535.41999999999996</v>
      </c>
      <c r="F82" s="9">
        <v>92.78</v>
      </c>
      <c r="G82" s="9">
        <f t="shared" si="16"/>
        <v>1492.01</v>
      </c>
      <c r="H82" s="8">
        <f>7560/G87*G82</f>
        <v>119.50763631378199</v>
      </c>
      <c r="I82" s="8">
        <f t="shared" si="17"/>
        <v>1611.5176363137821</v>
      </c>
      <c r="J82" s="8">
        <f t="shared" si="12"/>
        <v>48.345529089413461</v>
      </c>
      <c r="K82" s="8">
        <f t="shared" si="13"/>
        <v>1659.8631654031956</v>
      </c>
      <c r="L82" s="8">
        <f t="shared" si="14"/>
        <v>331.97263308063907</v>
      </c>
      <c r="M82" s="8">
        <f t="shared" si="15"/>
        <v>1991.8357984838347</v>
      </c>
      <c r="N82" s="11">
        <v>75</v>
      </c>
      <c r="O82" s="8">
        <f t="shared" si="18"/>
        <v>6.6394526616127809</v>
      </c>
      <c r="P82" s="4"/>
      <c r="Q82" s="4"/>
    </row>
    <row r="83" spans="1:17">
      <c r="A83" s="5">
        <v>74</v>
      </c>
      <c r="B83" s="10" t="s">
        <v>73</v>
      </c>
      <c r="C83" s="9">
        <v>56.44</v>
      </c>
      <c r="D83" s="9">
        <v>508.36</v>
      </c>
      <c r="E83" s="9">
        <v>535.41999999999996</v>
      </c>
      <c r="F83" s="9">
        <v>61.87</v>
      </c>
      <c r="G83" s="9">
        <f t="shared" si="16"/>
        <v>1162.0899999999997</v>
      </c>
      <c r="H83" s="8">
        <f>7560/G87*G83</f>
        <v>93.081567203894664</v>
      </c>
      <c r="I83" s="8">
        <f t="shared" si="17"/>
        <v>1255.1715672038943</v>
      </c>
      <c r="J83" s="8">
        <f t="shared" si="12"/>
        <v>37.655147016116828</v>
      </c>
      <c r="K83" s="8">
        <f t="shared" si="13"/>
        <v>1292.8267142200111</v>
      </c>
      <c r="L83" s="8">
        <f t="shared" si="14"/>
        <v>258.56534284400209</v>
      </c>
      <c r="M83" s="8">
        <f t="shared" si="15"/>
        <v>1551.3920570640132</v>
      </c>
      <c r="N83" s="11">
        <v>13</v>
      </c>
      <c r="O83" s="8">
        <f t="shared" si="18"/>
        <v>29.834462635846407</v>
      </c>
      <c r="P83" s="4"/>
      <c r="Q83" s="4"/>
    </row>
    <row r="84" spans="1:17">
      <c r="A84" s="5">
        <v>75</v>
      </c>
      <c r="B84" s="10" t="s">
        <v>74</v>
      </c>
      <c r="C84" s="9">
        <v>84.47</v>
      </c>
      <c r="D84" s="9">
        <v>569.46</v>
      </c>
      <c r="E84" s="9">
        <v>489.58</v>
      </c>
      <c r="F84" s="9">
        <v>69.510000000000005</v>
      </c>
      <c r="G84" s="9">
        <f t="shared" si="16"/>
        <v>1213.02</v>
      </c>
      <c r="H84" s="8">
        <f>7560/G87*G84</f>
        <v>97.160979484952406</v>
      </c>
      <c r="I84" s="8">
        <f t="shared" si="17"/>
        <v>1310.1809794849523</v>
      </c>
      <c r="J84" s="8">
        <f t="shared" si="12"/>
        <v>39.305429384548567</v>
      </c>
      <c r="K84" s="8">
        <f t="shared" si="13"/>
        <v>1349.4864088695008</v>
      </c>
      <c r="L84" s="8">
        <f t="shared" si="14"/>
        <v>269.8972817739002</v>
      </c>
      <c r="M84" s="8">
        <f t="shared" si="15"/>
        <v>1619.383690643401</v>
      </c>
      <c r="N84" s="11">
        <v>8</v>
      </c>
      <c r="O84" s="8">
        <f t="shared" si="18"/>
        <v>50.605740332606274</v>
      </c>
      <c r="P84" s="4"/>
      <c r="Q84" s="4"/>
    </row>
    <row r="85" spans="1:17">
      <c r="A85" s="5">
        <v>76</v>
      </c>
      <c r="B85" s="10" t="s">
        <v>75</v>
      </c>
      <c r="C85" s="9">
        <v>56.44</v>
      </c>
      <c r="D85" s="9">
        <v>508.36</v>
      </c>
      <c r="E85" s="9">
        <v>516.66999999999996</v>
      </c>
      <c r="F85" s="9">
        <v>62.09</v>
      </c>
      <c r="G85" s="9">
        <f t="shared" si="16"/>
        <v>1143.5599999999997</v>
      </c>
      <c r="H85" s="8">
        <f>7560/G87*G85</f>
        <v>91.597343572086316</v>
      </c>
      <c r="I85" s="8">
        <f t="shared" si="17"/>
        <v>1235.1573435720861</v>
      </c>
      <c r="J85" s="8">
        <f t="shared" si="12"/>
        <v>37.054720307162583</v>
      </c>
      <c r="K85" s="8">
        <f t="shared" si="13"/>
        <v>1272.2120638792487</v>
      </c>
      <c r="L85" s="8">
        <f t="shared" si="14"/>
        <v>254.44241277584979</v>
      </c>
      <c r="M85" s="8">
        <f t="shared" si="15"/>
        <v>1526.6544766550985</v>
      </c>
      <c r="N85" s="11">
        <v>65</v>
      </c>
      <c r="O85" s="8">
        <f t="shared" si="18"/>
        <v>5.8717479871349942</v>
      </c>
      <c r="P85" s="4"/>
      <c r="Q85" s="4"/>
    </row>
    <row r="86" spans="1:17" ht="15.75">
      <c r="A86" s="15">
        <v>77</v>
      </c>
      <c r="B86" s="12" t="s">
        <v>76</v>
      </c>
      <c r="C86" s="13">
        <v>84.47</v>
      </c>
      <c r="D86" s="13">
        <v>569.46</v>
      </c>
      <c r="E86" s="13">
        <v>535.41999999999996</v>
      </c>
      <c r="F86" s="13">
        <v>69.849999999999994</v>
      </c>
      <c r="G86" s="9">
        <f t="shared" si="16"/>
        <v>1259.1999999999998</v>
      </c>
      <c r="H86" s="8">
        <f>7560/G87*G86</f>
        <v>100.85992429428373</v>
      </c>
      <c r="I86" s="8">
        <f t="shared" si="17"/>
        <v>1360.0599242942835</v>
      </c>
      <c r="J86" s="8">
        <f t="shared" si="12"/>
        <v>40.801797728828504</v>
      </c>
      <c r="K86" s="8">
        <f t="shared" si="13"/>
        <v>1400.861722023112</v>
      </c>
      <c r="L86" s="8">
        <f t="shared" si="14"/>
        <v>280.17234440462244</v>
      </c>
      <c r="M86" s="8">
        <f t="shared" si="15"/>
        <v>1681.0340664277344</v>
      </c>
      <c r="N86" s="14">
        <v>26</v>
      </c>
      <c r="O86" s="8">
        <f t="shared" si="18"/>
        <v>16.163789100266676</v>
      </c>
      <c r="P86" s="4"/>
    </row>
    <row r="87" spans="1:17" ht="15.75">
      <c r="A87" s="15"/>
      <c r="B87" s="12" t="s">
        <v>101</v>
      </c>
      <c r="C87" s="13">
        <f>SUM(C10:C86)</f>
        <v>6020.7100000000009</v>
      </c>
      <c r="D87" s="13">
        <f>SUM(D10:D86)</f>
        <v>43644.629999999983</v>
      </c>
      <c r="E87" s="13">
        <f>SUM(E10:E86)</f>
        <v>39186.119999999966</v>
      </c>
      <c r="F87" s="13">
        <f>SUM(F10:F86)</f>
        <v>5532.43</v>
      </c>
      <c r="G87" s="9">
        <f t="shared" si="16"/>
        <v>94383.889999999956</v>
      </c>
      <c r="H87" s="29">
        <f>SUM(H10:H86)</f>
        <v>7560.0000000000045</v>
      </c>
      <c r="I87" s="8">
        <f>SUM(I10:I86)</f>
        <v>101943.89000000001</v>
      </c>
      <c r="J87" s="8">
        <f t="shared" si="12"/>
        <v>3058.3167000000003</v>
      </c>
      <c r="K87" s="8">
        <f t="shared" si="13"/>
        <v>105002.20670000001</v>
      </c>
      <c r="L87" s="8">
        <f t="shared" si="14"/>
        <v>21000.44133999999</v>
      </c>
      <c r="M87" s="8">
        <f t="shared" si="15"/>
        <v>126002.64804</v>
      </c>
      <c r="N87" s="14">
        <f>SUM(N10:N86)</f>
        <v>4400</v>
      </c>
      <c r="O87" s="8"/>
      <c r="P87" s="4"/>
    </row>
    <row r="88" spans="1:17" ht="27" customHeight="1">
      <c r="A88" s="18"/>
      <c r="B88" s="19"/>
      <c r="C88" s="20"/>
      <c r="D88" s="20"/>
      <c r="E88" s="20"/>
      <c r="F88" s="20"/>
      <c r="G88" s="20"/>
      <c r="H88" s="30"/>
      <c r="I88" s="21"/>
      <c r="J88" s="22"/>
      <c r="K88" s="22"/>
      <c r="L88" s="22"/>
      <c r="M88" s="22"/>
      <c r="N88" s="23"/>
      <c r="O88" s="22"/>
    </row>
    <row r="89" spans="1:17" ht="15.75">
      <c r="A89" s="18"/>
      <c r="B89" s="2" t="s">
        <v>89</v>
      </c>
      <c r="C89" s="2"/>
      <c r="D89" s="2"/>
      <c r="E89" s="2"/>
      <c r="F89" s="2"/>
      <c r="G89" s="2"/>
      <c r="H89" s="2"/>
      <c r="I89" s="2"/>
      <c r="J89" s="2"/>
      <c r="K89" s="16"/>
      <c r="L89" s="2"/>
      <c r="M89" s="16"/>
      <c r="N89" s="36" t="s">
        <v>90</v>
      </c>
      <c r="O89" s="37"/>
    </row>
    <row r="90" spans="1:17" ht="15.75">
      <c r="A90" s="18"/>
      <c r="B90" s="19"/>
      <c r="C90" s="20"/>
      <c r="D90" s="20"/>
      <c r="E90" s="20"/>
      <c r="F90" s="20"/>
      <c r="G90" s="20"/>
      <c r="H90" s="20"/>
      <c r="I90" s="21"/>
      <c r="J90" s="22"/>
      <c r="K90" s="22"/>
      <c r="L90" s="22"/>
      <c r="M90" s="22"/>
      <c r="N90" s="23"/>
      <c r="O90" s="22"/>
    </row>
    <row r="91" spans="1:17" ht="15.75">
      <c r="A91" s="3"/>
      <c r="B91" s="2"/>
      <c r="C91" s="2"/>
      <c r="D91" s="2"/>
      <c r="E91" s="2"/>
      <c r="F91" s="2"/>
      <c r="G91" s="2"/>
      <c r="H91" s="2"/>
      <c r="I91" s="2"/>
      <c r="J91" s="2"/>
    </row>
    <row r="92" spans="1:17" ht="15.75">
      <c r="C92" s="2"/>
      <c r="D92" s="2"/>
      <c r="E92" s="2"/>
      <c r="F92" s="2"/>
      <c r="G92" s="2"/>
      <c r="H92" s="2"/>
      <c r="I92" s="2"/>
      <c r="J92" s="2"/>
      <c r="K92" s="16"/>
      <c r="L92" s="2"/>
      <c r="M92" s="16"/>
      <c r="N92" s="16"/>
    </row>
  </sheetData>
  <mergeCells count="3">
    <mergeCell ref="A6:O6"/>
    <mergeCell ref="K2:P2"/>
    <mergeCell ref="N89:O89"/>
  </mergeCells>
  <pageMargins left="0.9055118110236221" right="0.70866141732283472" top="0.74803149606299213" bottom="0.74803149606299213" header="0.31496062992125984" footer="0.31496062992125984"/>
  <pageSetup paperSize="9" scale="58" orientation="landscape" horizontalDpi="180" verticalDpi="180" r:id="rId1"/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90"/>
  <sheetViews>
    <sheetView tabSelected="1" view="pageBreakPreview" topLeftCell="A31" zoomScale="60" zoomScaleNormal="100" workbookViewId="0">
      <selection activeCell="F16" sqref="F16"/>
    </sheetView>
  </sheetViews>
  <sheetFormatPr defaultRowHeight="15"/>
  <cols>
    <col min="2" max="2" width="28.5703125" customWidth="1"/>
    <col min="3" max="4" width="13.140625" customWidth="1"/>
    <col min="5" max="5" width="13.7109375" customWidth="1"/>
    <col min="6" max="6" width="15.7109375" customWidth="1"/>
    <col min="7" max="7" width="13.140625" customWidth="1"/>
    <col min="8" max="8" width="10.85546875" customWidth="1"/>
    <col min="9" max="9" width="15.85546875" customWidth="1"/>
    <col min="10" max="10" width="10.42578125" customWidth="1"/>
    <col min="11" max="11" width="15.7109375" customWidth="1"/>
  </cols>
  <sheetData>
    <row r="1" spans="1:16">
      <c r="G1" s="17" t="s">
        <v>92</v>
      </c>
      <c r="L1" s="17"/>
    </row>
    <row r="2" spans="1:16">
      <c r="G2" s="34" t="s">
        <v>93</v>
      </c>
      <c r="H2" s="35"/>
      <c r="I2" s="35"/>
      <c r="J2" s="35"/>
      <c r="K2" s="35"/>
      <c r="L2" s="35"/>
    </row>
    <row r="3" spans="1:16">
      <c r="G3" s="24"/>
      <c r="H3" s="25"/>
      <c r="I3" s="25"/>
      <c r="J3" s="25"/>
      <c r="K3" s="25"/>
      <c r="L3" s="25"/>
    </row>
    <row r="4" spans="1:16">
      <c r="G4" t="s">
        <v>107</v>
      </c>
      <c r="H4" s="38"/>
      <c r="L4" s="17"/>
    </row>
    <row r="5" spans="1:16">
      <c r="L5" s="17"/>
    </row>
    <row r="7" spans="1:16" ht="38.25" customHeight="1">
      <c r="A7" s="32" t="s">
        <v>98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6" ht="23.25" customHeight="1">
      <c r="A8" s="2"/>
      <c r="B8" s="2"/>
      <c r="C8" s="2"/>
      <c r="D8" s="2"/>
      <c r="E8" s="2"/>
      <c r="F8" s="2"/>
      <c r="J8" s="1"/>
      <c r="K8" s="1" t="s">
        <v>79</v>
      </c>
    </row>
    <row r="9" spans="1:16" ht="112.5" customHeight="1">
      <c r="A9" s="5" t="s">
        <v>5</v>
      </c>
      <c r="B9" s="6" t="s">
        <v>0</v>
      </c>
      <c r="C9" s="7" t="s">
        <v>80</v>
      </c>
      <c r="D9" s="7" t="s">
        <v>100</v>
      </c>
      <c r="E9" s="7" t="s">
        <v>78</v>
      </c>
      <c r="F9" s="7" t="s">
        <v>84</v>
      </c>
      <c r="G9" s="7" t="s">
        <v>94</v>
      </c>
      <c r="H9" s="7" t="s">
        <v>86</v>
      </c>
      <c r="I9" s="7" t="s">
        <v>95</v>
      </c>
      <c r="J9" s="7" t="s">
        <v>88</v>
      </c>
      <c r="K9" s="7" t="s">
        <v>96</v>
      </c>
      <c r="L9" s="4"/>
      <c r="M9" s="4"/>
      <c r="N9" s="4"/>
      <c r="O9" s="4"/>
      <c r="P9" s="4"/>
    </row>
    <row r="10" spans="1:16" ht="17.25" customHeight="1">
      <c r="A10" s="5">
        <v>1</v>
      </c>
      <c r="B10" s="6" t="s">
        <v>105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4"/>
      <c r="M10" s="4"/>
      <c r="N10" s="4"/>
      <c r="O10" s="4"/>
      <c r="P10" s="4"/>
    </row>
    <row r="11" spans="1:16">
      <c r="A11" s="5">
        <v>1</v>
      </c>
      <c r="B11" s="10" t="s">
        <v>1</v>
      </c>
      <c r="C11" s="9">
        <v>435.58</v>
      </c>
      <c r="D11" s="8">
        <f>1690/C88*C11</f>
        <v>21.948051948051905</v>
      </c>
      <c r="E11" s="8">
        <f>SUM(C11:D11)</f>
        <v>457.52805194805188</v>
      </c>
      <c r="F11" s="8">
        <f>E11*0.03</f>
        <v>13.725841558441555</v>
      </c>
      <c r="G11" s="8">
        <f>E11+F11</f>
        <v>471.25389350649345</v>
      </c>
      <c r="H11" s="8">
        <f>(G11*1.2)-G11</f>
        <v>94.250778701298714</v>
      </c>
      <c r="I11" s="8">
        <f>G11+H11</f>
        <v>565.50467220779217</v>
      </c>
      <c r="J11" s="9">
        <v>60</v>
      </c>
      <c r="K11" s="8">
        <f>(I11/J11)/12*3</f>
        <v>2.3562694675324676</v>
      </c>
      <c r="L11" s="4"/>
      <c r="M11" s="4"/>
    </row>
    <row r="12" spans="1:16">
      <c r="A12" s="5">
        <v>2</v>
      </c>
      <c r="B12" s="10" t="s">
        <v>2</v>
      </c>
      <c r="C12" s="9">
        <v>435.58</v>
      </c>
      <c r="D12" s="8">
        <f>1690/C88*C12</f>
        <v>21.948051948051905</v>
      </c>
      <c r="E12" s="8">
        <f t="shared" ref="E12:E75" si="0">SUM(C12:D12)</f>
        <v>457.52805194805188</v>
      </c>
      <c r="F12" s="8">
        <f>E12*0.03</f>
        <v>13.725841558441555</v>
      </c>
      <c r="G12" s="8">
        <f>E12+F12</f>
        <v>471.25389350649345</v>
      </c>
      <c r="H12" s="8">
        <f>(G12*1.2)-G12</f>
        <v>94.250778701298714</v>
      </c>
      <c r="I12" s="8">
        <f>G12+H12</f>
        <v>565.50467220779217</v>
      </c>
      <c r="J12" s="9">
        <v>64</v>
      </c>
      <c r="K12" s="8">
        <f>(I12/J12)/12*3</f>
        <v>2.2090026258116882</v>
      </c>
      <c r="L12" s="4"/>
      <c r="M12" s="4"/>
    </row>
    <row r="13" spans="1:16">
      <c r="A13" s="5">
        <v>3</v>
      </c>
      <c r="B13" s="10" t="s">
        <v>3</v>
      </c>
      <c r="C13" s="9">
        <v>435.58</v>
      </c>
      <c r="D13" s="8">
        <f>1690/C88*C13</f>
        <v>21.948051948051905</v>
      </c>
      <c r="E13" s="8">
        <f t="shared" si="0"/>
        <v>457.52805194805188</v>
      </c>
      <c r="F13" s="8">
        <f>E13*0.03</f>
        <v>13.725841558441555</v>
      </c>
      <c r="G13" s="8">
        <f>E13+F13</f>
        <v>471.25389350649345</v>
      </c>
      <c r="H13" s="8">
        <f>(G13*1.2)-G13</f>
        <v>94.250778701298714</v>
      </c>
      <c r="I13" s="8">
        <f>G13+H13</f>
        <v>565.50467220779217</v>
      </c>
      <c r="J13" s="9">
        <v>61</v>
      </c>
      <c r="K13" s="8">
        <f>(I13/J13)/12*3</f>
        <v>2.3176420992122631</v>
      </c>
      <c r="L13" s="4"/>
      <c r="M13" s="4"/>
    </row>
    <row r="14" spans="1:16">
      <c r="A14" s="5">
        <v>4</v>
      </c>
      <c r="B14" s="10" t="s">
        <v>4</v>
      </c>
      <c r="C14" s="9">
        <v>435.58</v>
      </c>
      <c r="D14" s="8">
        <f>1690/C88*C14</f>
        <v>21.948051948051905</v>
      </c>
      <c r="E14" s="8">
        <f t="shared" si="0"/>
        <v>457.52805194805188</v>
      </c>
      <c r="F14" s="8">
        <f>E14*0.03</f>
        <v>13.725841558441555</v>
      </c>
      <c r="G14" s="8">
        <f>E14+F14</f>
        <v>471.25389350649345</v>
      </c>
      <c r="H14" s="8">
        <f>(G14*1.2)-G14</f>
        <v>94.250778701298714</v>
      </c>
      <c r="I14" s="8">
        <f>G14+H14</f>
        <v>565.50467220779217</v>
      </c>
      <c r="J14" s="9">
        <v>53</v>
      </c>
      <c r="K14" s="8">
        <f>(I14/J14)/12*3</f>
        <v>2.6674748689046801</v>
      </c>
      <c r="L14" s="4"/>
      <c r="M14" s="4"/>
    </row>
    <row r="15" spans="1:16">
      <c r="A15" s="5">
        <v>5</v>
      </c>
      <c r="B15" s="10" t="s">
        <v>6</v>
      </c>
      <c r="C15" s="9">
        <v>435.58</v>
      </c>
      <c r="D15" s="8">
        <f>1690/C88*C15</f>
        <v>21.948051948051905</v>
      </c>
      <c r="E15" s="8">
        <f t="shared" si="0"/>
        <v>457.52805194805188</v>
      </c>
      <c r="F15" s="8">
        <f>E15*0.03</f>
        <v>13.725841558441555</v>
      </c>
      <c r="G15" s="8">
        <f>E15+F15</f>
        <v>471.25389350649345</v>
      </c>
      <c r="H15" s="8">
        <f>(G15*1.2)-G15</f>
        <v>94.250778701298714</v>
      </c>
      <c r="I15" s="8">
        <f>G15+H15</f>
        <v>565.50467220779217</v>
      </c>
      <c r="J15" s="9">
        <v>25</v>
      </c>
      <c r="K15" s="8">
        <f>(I15/J15)/12*3</f>
        <v>5.6550467220779215</v>
      </c>
      <c r="L15" s="4"/>
      <c r="M15" s="4"/>
    </row>
    <row r="16" spans="1:16">
      <c r="A16" s="5">
        <v>6</v>
      </c>
      <c r="B16" s="10" t="s">
        <v>7</v>
      </c>
      <c r="C16" s="9">
        <v>435.58</v>
      </c>
      <c r="D16" s="8">
        <f>1690/C88*C16</f>
        <v>21.948051948051905</v>
      </c>
      <c r="E16" s="8">
        <f t="shared" si="0"/>
        <v>457.52805194805188</v>
      </c>
      <c r="F16" s="8">
        <f t="shared" ref="F16:F80" si="1">E16*0.03</f>
        <v>13.725841558441555</v>
      </c>
      <c r="G16" s="8">
        <f t="shared" ref="G16:G80" si="2">E16+F16</f>
        <v>471.25389350649345</v>
      </c>
      <c r="H16" s="8">
        <f t="shared" ref="H16:H80" si="3">(G16*1.2)-G16</f>
        <v>94.250778701298714</v>
      </c>
      <c r="I16" s="8">
        <f t="shared" ref="I16:I80" si="4">G16+H16</f>
        <v>565.50467220779217</v>
      </c>
      <c r="J16" s="9">
        <v>120</v>
      </c>
      <c r="K16" s="8">
        <f t="shared" ref="K16:K80" si="5">(I16/J16)/12*3</f>
        <v>1.1781347337662338</v>
      </c>
      <c r="L16" s="4"/>
      <c r="M16" s="4"/>
    </row>
    <row r="17" spans="1:13">
      <c r="A17" s="5">
        <v>7</v>
      </c>
      <c r="B17" s="10" t="s">
        <v>8</v>
      </c>
      <c r="C17" s="9">
        <v>435.58</v>
      </c>
      <c r="D17" s="8">
        <f>1690/C88*C17</f>
        <v>21.948051948051905</v>
      </c>
      <c r="E17" s="8">
        <f t="shared" si="0"/>
        <v>457.52805194805188</v>
      </c>
      <c r="F17" s="8">
        <f t="shared" si="1"/>
        <v>13.725841558441555</v>
      </c>
      <c r="G17" s="8">
        <f t="shared" si="2"/>
        <v>471.25389350649345</v>
      </c>
      <c r="H17" s="8">
        <f t="shared" si="3"/>
        <v>94.250778701298714</v>
      </c>
      <c r="I17" s="8">
        <f t="shared" si="4"/>
        <v>565.50467220779217</v>
      </c>
      <c r="J17" s="9">
        <v>64</v>
      </c>
      <c r="K17" s="8">
        <f t="shared" si="5"/>
        <v>2.2090026258116882</v>
      </c>
      <c r="L17" s="4"/>
      <c r="M17" s="4"/>
    </row>
    <row r="18" spans="1:13">
      <c r="A18" s="5">
        <v>8</v>
      </c>
      <c r="B18" s="10" t="s">
        <v>9</v>
      </c>
      <c r="C18" s="9">
        <v>435.58</v>
      </c>
      <c r="D18" s="8">
        <f>1690/C88*C18</f>
        <v>21.948051948051905</v>
      </c>
      <c r="E18" s="8">
        <f t="shared" si="0"/>
        <v>457.52805194805188</v>
      </c>
      <c r="F18" s="8">
        <f t="shared" si="1"/>
        <v>13.725841558441555</v>
      </c>
      <c r="G18" s="8">
        <f t="shared" si="2"/>
        <v>471.25389350649345</v>
      </c>
      <c r="H18" s="8">
        <f t="shared" si="3"/>
        <v>94.250778701298714</v>
      </c>
      <c r="I18" s="8">
        <f t="shared" si="4"/>
        <v>565.50467220779217</v>
      </c>
      <c r="J18" s="9">
        <v>72</v>
      </c>
      <c r="K18" s="8">
        <f t="shared" si="5"/>
        <v>1.9635578896103896</v>
      </c>
      <c r="L18" s="4"/>
      <c r="M18" s="4"/>
    </row>
    <row r="19" spans="1:13">
      <c r="A19" s="5">
        <v>9</v>
      </c>
      <c r="B19" s="10" t="s">
        <v>10</v>
      </c>
      <c r="C19" s="9">
        <v>435.58</v>
      </c>
      <c r="D19" s="8">
        <f>1690/C88*C19</f>
        <v>21.948051948051905</v>
      </c>
      <c r="E19" s="8">
        <f t="shared" si="0"/>
        <v>457.52805194805188</v>
      </c>
      <c r="F19" s="8">
        <f t="shared" si="1"/>
        <v>13.725841558441555</v>
      </c>
      <c r="G19" s="8">
        <f t="shared" si="2"/>
        <v>471.25389350649345</v>
      </c>
      <c r="H19" s="8">
        <f t="shared" si="3"/>
        <v>94.250778701298714</v>
      </c>
      <c r="I19" s="8">
        <f t="shared" si="4"/>
        <v>565.50467220779217</v>
      </c>
      <c r="J19" s="9">
        <v>88</v>
      </c>
      <c r="K19" s="8">
        <f t="shared" si="5"/>
        <v>1.6065473642266823</v>
      </c>
      <c r="L19" s="4"/>
      <c r="M19" s="4"/>
    </row>
    <row r="20" spans="1:13">
      <c r="A20" s="5">
        <v>10</v>
      </c>
      <c r="B20" s="10" t="s">
        <v>11</v>
      </c>
      <c r="C20" s="9">
        <v>435.58</v>
      </c>
      <c r="D20" s="8">
        <f>1690/C88*C20</f>
        <v>21.948051948051905</v>
      </c>
      <c r="E20" s="8">
        <f t="shared" si="0"/>
        <v>457.52805194805188</v>
      </c>
      <c r="F20" s="8">
        <f t="shared" si="1"/>
        <v>13.725841558441555</v>
      </c>
      <c r="G20" s="8">
        <f t="shared" si="2"/>
        <v>471.25389350649345</v>
      </c>
      <c r="H20" s="8">
        <f t="shared" si="3"/>
        <v>94.250778701298714</v>
      </c>
      <c r="I20" s="8">
        <f t="shared" si="4"/>
        <v>565.50467220779217</v>
      </c>
      <c r="J20" s="9">
        <v>12</v>
      </c>
      <c r="K20" s="8">
        <f t="shared" si="5"/>
        <v>11.781347337662337</v>
      </c>
      <c r="L20" s="4"/>
      <c r="M20" s="4"/>
    </row>
    <row r="21" spans="1:13">
      <c r="A21" s="5">
        <v>11</v>
      </c>
      <c r="B21" s="10" t="s">
        <v>12</v>
      </c>
      <c r="C21" s="9">
        <v>435.58</v>
      </c>
      <c r="D21" s="8">
        <f>1690/C88*C21</f>
        <v>21.948051948051905</v>
      </c>
      <c r="E21" s="8">
        <f t="shared" si="0"/>
        <v>457.52805194805188</v>
      </c>
      <c r="F21" s="8">
        <f t="shared" si="1"/>
        <v>13.725841558441555</v>
      </c>
      <c r="G21" s="8">
        <f t="shared" si="2"/>
        <v>471.25389350649345</v>
      </c>
      <c r="H21" s="8">
        <f t="shared" si="3"/>
        <v>94.250778701298714</v>
      </c>
      <c r="I21" s="8">
        <f t="shared" si="4"/>
        <v>565.50467220779217</v>
      </c>
      <c r="J21" s="9">
        <v>15</v>
      </c>
      <c r="K21" s="8">
        <f t="shared" si="5"/>
        <v>9.4250778701298703</v>
      </c>
      <c r="L21" s="4"/>
      <c r="M21" s="4"/>
    </row>
    <row r="22" spans="1:13">
      <c r="A22" s="5">
        <v>12</v>
      </c>
      <c r="B22" s="10" t="s">
        <v>13</v>
      </c>
      <c r="C22" s="9">
        <v>435.58</v>
      </c>
      <c r="D22" s="8">
        <f>1690/C88*C22</f>
        <v>21.948051948051905</v>
      </c>
      <c r="E22" s="8">
        <f t="shared" si="0"/>
        <v>457.52805194805188</v>
      </c>
      <c r="F22" s="8">
        <f t="shared" si="1"/>
        <v>13.725841558441555</v>
      </c>
      <c r="G22" s="8">
        <f t="shared" si="2"/>
        <v>471.25389350649345</v>
      </c>
      <c r="H22" s="8">
        <f t="shared" si="3"/>
        <v>94.250778701298714</v>
      </c>
      <c r="I22" s="8">
        <f t="shared" si="4"/>
        <v>565.50467220779217</v>
      </c>
      <c r="J22" s="9">
        <v>4</v>
      </c>
      <c r="K22" s="8">
        <f t="shared" si="5"/>
        <v>35.344042012987011</v>
      </c>
      <c r="L22" s="4"/>
      <c r="M22" s="4"/>
    </row>
    <row r="23" spans="1:13">
      <c r="A23" s="5">
        <v>13</v>
      </c>
      <c r="B23" s="10" t="s">
        <v>14</v>
      </c>
      <c r="C23" s="9">
        <v>435.58</v>
      </c>
      <c r="D23" s="8">
        <f>1690/C88*C23</f>
        <v>21.948051948051905</v>
      </c>
      <c r="E23" s="8">
        <f t="shared" si="0"/>
        <v>457.52805194805188</v>
      </c>
      <c r="F23" s="8">
        <f t="shared" si="1"/>
        <v>13.725841558441555</v>
      </c>
      <c r="G23" s="8">
        <f t="shared" si="2"/>
        <v>471.25389350649345</v>
      </c>
      <c r="H23" s="8">
        <f t="shared" si="3"/>
        <v>94.250778701298714</v>
      </c>
      <c r="I23" s="8">
        <f t="shared" si="4"/>
        <v>565.50467220779217</v>
      </c>
      <c r="J23" s="9">
        <v>13</v>
      </c>
      <c r="K23" s="8">
        <f t="shared" si="5"/>
        <v>10.87508985014985</v>
      </c>
      <c r="L23" s="4"/>
      <c r="M23" s="4"/>
    </row>
    <row r="24" spans="1:13">
      <c r="A24" s="5">
        <v>14</v>
      </c>
      <c r="B24" s="10" t="s">
        <v>15</v>
      </c>
      <c r="C24" s="9">
        <v>435.58</v>
      </c>
      <c r="D24" s="8">
        <f>1690/C88*C24</f>
        <v>21.948051948051905</v>
      </c>
      <c r="E24" s="8">
        <f t="shared" si="0"/>
        <v>457.52805194805188</v>
      </c>
      <c r="F24" s="8">
        <f t="shared" si="1"/>
        <v>13.725841558441555</v>
      </c>
      <c r="G24" s="8">
        <f t="shared" si="2"/>
        <v>471.25389350649345</v>
      </c>
      <c r="H24" s="8">
        <f t="shared" si="3"/>
        <v>94.250778701298714</v>
      </c>
      <c r="I24" s="8">
        <f t="shared" si="4"/>
        <v>565.50467220779217</v>
      </c>
      <c r="J24" s="9">
        <v>9</v>
      </c>
      <c r="K24" s="8">
        <f t="shared" si="5"/>
        <v>15.708463116883117</v>
      </c>
      <c r="L24" s="4"/>
      <c r="M24" s="4"/>
    </row>
    <row r="25" spans="1:13">
      <c r="A25" s="5">
        <v>15</v>
      </c>
      <c r="B25" s="10" t="s">
        <v>16</v>
      </c>
      <c r="C25" s="9">
        <v>435.58</v>
      </c>
      <c r="D25" s="8">
        <f>1690/C88*C25</f>
        <v>21.948051948051905</v>
      </c>
      <c r="E25" s="8">
        <f t="shared" si="0"/>
        <v>457.52805194805188</v>
      </c>
      <c r="F25" s="8">
        <f t="shared" si="1"/>
        <v>13.725841558441555</v>
      </c>
      <c r="G25" s="8">
        <f t="shared" si="2"/>
        <v>471.25389350649345</v>
      </c>
      <c r="H25" s="8">
        <f t="shared" si="3"/>
        <v>94.250778701298714</v>
      </c>
      <c r="I25" s="8">
        <f t="shared" si="4"/>
        <v>565.50467220779217</v>
      </c>
      <c r="J25" s="9">
        <v>36</v>
      </c>
      <c r="K25" s="8">
        <f t="shared" si="5"/>
        <v>3.9271157792207791</v>
      </c>
      <c r="L25" s="4"/>
      <c r="M25" s="4"/>
    </row>
    <row r="26" spans="1:13">
      <c r="A26" s="5">
        <v>16</v>
      </c>
      <c r="B26" s="10" t="s">
        <v>17</v>
      </c>
      <c r="C26" s="9">
        <v>435.58</v>
      </c>
      <c r="D26" s="8">
        <f>1690/C88*C26</f>
        <v>21.948051948051905</v>
      </c>
      <c r="E26" s="8">
        <f t="shared" si="0"/>
        <v>457.52805194805188</v>
      </c>
      <c r="F26" s="8">
        <f t="shared" si="1"/>
        <v>13.725841558441555</v>
      </c>
      <c r="G26" s="8">
        <f t="shared" si="2"/>
        <v>471.25389350649345</v>
      </c>
      <c r="H26" s="8">
        <f t="shared" si="3"/>
        <v>94.250778701298714</v>
      </c>
      <c r="I26" s="8">
        <f t="shared" si="4"/>
        <v>565.50467220779217</v>
      </c>
      <c r="J26" s="9">
        <v>30</v>
      </c>
      <c r="K26" s="8">
        <f t="shared" si="5"/>
        <v>4.7125389350649352</v>
      </c>
      <c r="L26" s="4"/>
      <c r="M26" s="4"/>
    </row>
    <row r="27" spans="1:13">
      <c r="A27" s="5">
        <v>17</v>
      </c>
      <c r="B27" s="10" t="s">
        <v>18</v>
      </c>
      <c r="C27" s="9">
        <v>435.58</v>
      </c>
      <c r="D27" s="8">
        <f>1690/C88*C27</f>
        <v>21.948051948051905</v>
      </c>
      <c r="E27" s="8">
        <f t="shared" si="0"/>
        <v>457.52805194805188</v>
      </c>
      <c r="F27" s="8">
        <f t="shared" si="1"/>
        <v>13.725841558441555</v>
      </c>
      <c r="G27" s="8">
        <f t="shared" si="2"/>
        <v>471.25389350649345</v>
      </c>
      <c r="H27" s="8">
        <f t="shared" si="3"/>
        <v>94.250778701298714</v>
      </c>
      <c r="I27" s="8">
        <f t="shared" si="4"/>
        <v>565.50467220779217</v>
      </c>
      <c r="J27" s="9">
        <v>51</v>
      </c>
      <c r="K27" s="8">
        <f t="shared" si="5"/>
        <v>2.7720817265087851</v>
      </c>
      <c r="L27" s="4"/>
      <c r="M27" s="4"/>
    </row>
    <row r="28" spans="1:13">
      <c r="A28" s="5">
        <v>18</v>
      </c>
      <c r="B28" s="10" t="s">
        <v>19</v>
      </c>
      <c r="C28" s="9">
        <v>435.58</v>
      </c>
      <c r="D28" s="8">
        <f>1690/C88*C28</f>
        <v>21.948051948051905</v>
      </c>
      <c r="E28" s="8">
        <f t="shared" si="0"/>
        <v>457.52805194805188</v>
      </c>
      <c r="F28" s="8">
        <f t="shared" si="1"/>
        <v>13.725841558441555</v>
      </c>
      <c r="G28" s="8">
        <f t="shared" si="2"/>
        <v>471.25389350649345</v>
      </c>
      <c r="H28" s="8">
        <f t="shared" si="3"/>
        <v>94.250778701298714</v>
      </c>
      <c r="I28" s="8">
        <f t="shared" si="4"/>
        <v>565.50467220779217</v>
      </c>
      <c r="J28" s="9">
        <v>39</v>
      </c>
      <c r="K28" s="8">
        <f t="shared" si="5"/>
        <v>3.6250299500499499</v>
      </c>
      <c r="L28" s="4"/>
      <c r="M28" s="4"/>
    </row>
    <row r="29" spans="1:13">
      <c r="A29" s="5">
        <v>19</v>
      </c>
      <c r="B29" s="10" t="s">
        <v>20</v>
      </c>
      <c r="C29" s="9">
        <v>435.58</v>
      </c>
      <c r="D29" s="8">
        <f>1690/C88*C29</f>
        <v>21.948051948051905</v>
      </c>
      <c r="E29" s="8">
        <f t="shared" si="0"/>
        <v>457.52805194805188</v>
      </c>
      <c r="F29" s="8">
        <f t="shared" si="1"/>
        <v>13.725841558441555</v>
      </c>
      <c r="G29" s="8">
        <f t="shared" si="2"/>
        <v>471.25389350649345</v>
      </c>
      <c r="H29" s="8">
        <f t="shared" si="3"/>
        <v>94.250778701298714</v>
      </c>
      <c r="I29" s="8">
        <f t="shared" si="4"/>
        <v>565.50467220779217</v>
      </c>
      <c r="J29" s="9">
        <v>49</v>
      </c>
      <c r="K29" s="8">
        <f t="shared" si="5"/>
        <v>2.885227919427511</v>
      </c>
      <c r="L29" s="4"/>
      <c r="M29" s="4"/>
    </row>
    <row r="30" spans="1:13">
      <c r="A30" s="5">
        <v>20</v>
      </c>
      <c r="B30" s="10" t="s">
        <v>21</v>
      </c>
      <c r="C30" s="9">
        <v>435.58</v>
      </c>
      <c r="D30" s="8">
        <f>1690/C88*C30</f>
        <v>21.948051948051905</v>
      </c>
      <c r="E30" s="8">
        <f t="shared" si="0"/>
        <v>457.52805194805188</v>
      </c>
      <c r="F30" s="8">
        <f t="shared" si="1"/>
        <v>13.725841558441555</v>
      </c>
      <c r="G30" s="8">
        <f t="shared" si="2"/>
        <v>471.25389350649345</v>
      </c>
      <c r="H30" s="8">
        <f t="shared" si="3"/>
        <v>94.250778701298714</v>
      </c>
      <c r="I30" s="8">
        <f t="shared" si="4"/>
        <v>565.50467220779217</v>
      </c>
      <c r="J30" s="9">
        <v>69</v>
      </c>
      <c r="K30" s="8">
        <f t="shared" si="5"/>
        <v>2.0489299717673628</v>
      </c>
      <c r="L30" s="4"/>
      <c r="M30" s="4"/>
    </row>
    <row r="31" spans="1:13">
      <c r="A31" s="5">
        <v>21</v>
      </c>
      <c r="B31" s="10" t="s">
        <v>22</v>
      </c>
      <c r="C31" s="9">
        <v>435.58</v>
      </c>
      <c r="D31" s="8">
        <f>1690/C88*C31</f>
        <v>21.948051948051905</v>
      </c>
      <c r="E31" s="8">
        <f t="shared" si="0"/>
        <v>457.52805194805188</v>
      </c>
      <c r="F31" s="8">
        <f t="shared" si="1"/>
        <v>13.725841558441555</v>
      </c>
      <c r="G31" s="8">
        <f t="shared" si="2"/>
        <v>471.25389350649345</v>
      </c>
      <c r="H31" s="8">
        <f t="shared" si="3"/>
        <v>94.250778701298714</v>
      </c>
      <c r="I31" s="8">
        <f t="shared" si="4"/>
        <v>565.50467220779217</v>
      </c>
      <c r="J31" s="11">
        <v>69</v>
      </c>
      <c r="K31" s="8">
        <f t="shared" si="5"/>
        <v>2.0489299717673628</v>
      </c>
      <c r="L31" s="4"/>
      <c r="M31" s="4"/>
    </row>
    <row r="32" spans="1:13">
      <c r="A32" s="5">
        <v>22</v>
      </c>
      <c r="B32" s="10" t="s">
        <v>23</v>
      </c>
      <c r="C32" s="9">
        <v>435.58</v>
      </c>
      <c r="D32" s="8">
        <f>1690/C88*C32</f>
        <v>21.948051948051905</v>
      </c>
      <c r="E32" s="8">
        <f t="shared" si="0"/>
        <v>457.52805194805188</v>
      </c>
      <c r="F32" s="8">
        <f t="shared" si="1"/>
        <v>13.725841558441555</v>
      </c>
      <c r="G32" s="8">
        <f t="shared" si="2"/>
        <v>471.25389350649345</v>
      </c>
      <c r="H32" s="8">
        <f t="shared" si="3"/>
        <v>94.250778701298714</v>
      </c>
      <c r="I32" s="8">
        <f t="shared" si="4"/>
        <v>565.50467220779217</v>
      </c>
      <c r="J32" s="11">
        <v>131</v>
      </c>
      <c r="K32" s="8">
        <f t="shared" si="5"/>
        <v>1.0792073897095271</v>
      </c>
      <c r="L32" s="4"/>
      <c r="M32" s="4"/>
    </row>
    <row r="33" spans="1:13">
      <c r="A33" s="5">
        <v>23</v>
      </c>
      <c r="B33" s="10" t="s">
        <v>26</v>
      </c>
      <c r="C33" s="9">
        <v>435.58</v>
      </c>
      <c r="D33" s="8">
        <f>1690/C88*C33</f>
        <v>21.948051948051905</v>
      </c>
      <c r="E33" s="8">
        <f t="shared" si="0"/>
        <v>457.52805194805188</v>
      </c>
      <c r="F33" s="8">
        <f t="shared" si="1"/>
        <v>13.725841558441555</v>
      </c>
      <c r="G33" s="8">
        <f t="shared" si="2"/>
        <v>471.25389350649345</v>
      </c>
      <c r="H33" s="8">
        <f t="shared" si="3"/>
        <v>94.250778701298714</v>
      </c>
      <c r="I33" s="8">
        <f t="shared" si="4"/>
        <v>565.50467220779217</v>
      </c>
      <c r="J33" s="11">
        <v>53</v>
      </c>
      <c r="K33" s="8">
        <f t="shared" si="5"/>
        <v>2.6674748689046801</v>
      </c>
      <c r="L33" s="4"/>
      <c r="M33" s="4"/>
    </row>
    <row r="34" spans="1:13">
      <c r="A34" s="5">
        <v>24</v>
      </c>
      <c r="B34" s="10" t="s">
        <v>27</v>
      </c>
      <c r="C34" s="9">
        <v>435.58</v>
      </c>
      <c r="D34" s="8">
        <f>1690/C88*C34</f>
        <v>21.948051948051905</v>
      </c>
      <c r="E34" s="8">
        <f t="shared" si="0"/>
        <v>457.52805194805188</v>
      </c>
      <c r="F34" s="8">
        <f t="shared" si="1"/>
        <v>13.725841558441555</v>
      </c>
      <c r="G34" s="8">
        <f t="shared" si="2"/>
        <v>471.25389350649345</v>
      </c>
      <c r="H34" s="8">
        <f t="shared" si="3"/>
        <v>94.250778701298714</v>
      </c>
      <c r="I34" s="8">
        <f t="shared" si="4"/>
        <v>565.50467220779217</v>
      </c>
      <c r="J34" s="11">
        <v>50</v>
      </c>
      <c r="K34" s="8">
        <f t="shared" si="5"/>
        <v>2.8275233610389607</v>
      </c>
      <c r="L34" s="4"/>
      <c r="M34" s="4"/>
    </row>
    <row r="35" spans="1:13">
      <c r="A35" s="5">
        <v>25</v>
      </c>
      <c r="B35" s="10" t="s">
        <v>24</v>
      </c>
      <c r="C35" s="9">
        <v>435.58</v>
      </c>
      <c r="D35" s="8">
        <f>1690/C88*C35</f>
        <v>21.948051948051905</v>
      </c>
      <c r="E35" s="8">
        <f t="shared" si="0"/>
        <v>457.52805194805188</v>
      </c>
      <c r="F35" s="8">
        <f t="shared" si="1"/>
        <v>13.725841558441555</v>
      </c>
      <c r="G35" s="8">
        <f t="shared" si="2"/>
        <v>471.25389350649345</v>
      </c>
      <c r="H35" s="8">
        <f t="shared" si="3"/>
        <v>94.250778701298714</v>
      </c>
      <c r="I35" s="8">
        <f t="shared" si="4"/>
        <v>565.50467220779217</v>
      </c>
      <c r="J35" s="11">
        <v>69</v>
      </c>
      <c r="K35" s="8">
        <f t="shared" si="5"/>
        <v>2.0489299717673628</v>
      </c>
      <c r="L35" s="4"/>
      <c r="M35" s="4"/>
    </row>
    <row r="36" spans="1:13">
      <c r="A36" s="5">
        <v>26</v>
      </c>
      <c r="B36" s="10" t="s">
        <v>25</v>
      </c>
      <c r="C36" s="9">
        <v>435.58</v>
      </c>
      <c r="D36" s="8">
        <f>1690/C88*C36</f>
        <v>21.948051948051905</v>
      </c>
      <c r="E36" s="8">
        <f t="shared" si="0"/>
        <v>457.52805194805188</v>
      </c>
      <c r="F36" s="8">
        <f t="shared" si="1"/>
        <v>13.725841558441555</v>
      </c>
      <c r="G36" s="8">
        <f t="shared" si="2"/>
        <v>471.25389350649345</v>
      </c>
      <c r="H36" s="8">
        <f t="shared" si="3"/>
        <v>94.250778701298714</v>
      </c>
      <c r="I36" s="8">
        <f t="shared" si="4"/>
        <v>565.50467220779217</v>
      </c>
      <c r="J36" s="11">
        <v>67</v>
      </c>
      <c r="K36" s="8">
        <f t="shared" si="5"/>
        <v>2.1100920604768363</v>
      </c>
      <c r="L36" s="4"/>
      <c r="M36" s="4"/>
    </row>
    <row r="37" spans="1:13">
      <c r="A37" s="5">
        <v>27</v>
      </c>
      <c r="B37" s="10" t="s">
        <v>28</v>
      </c>
      <c r="C37" s="9">
        <v>435.58</v>
      </c>
      <c r="D37" s="8">
        <f>1690/C88*C37</f>
        <v>21.948051948051905</v>
      </c>
      <c r="E37" s="8">
        <f t="shared" si="0"/>
        <v>457.52805194805188</v>
      </c>
      <c r="F37" s="8">
        <f t="shared" si="1"/>
        <v>13.725841558441555</v>
      </c>
      <c r="G37" s="8">
        <f t="shared" si="2"/>
        <v>471.25389350649345</v>
      </c>
      <c r="H37" s="8">
        <f t="shared" si="3"/>
        <v>94.250778701298714</v>
      </c>
      <c r="I37" s="8">
        <f t="shared" si="4"/>
        <v>565.50467220779217</v>
      </c>
      <c r="J37" s="11">
        <v>69</v>
      </c>
      <c r="K37" s="8">
        <f t="shared" si="5"/>
        <v>2.0489299717673628</v>
      </c>
      <c r="L37" s="4"/>
      <c r="M37" s="4"/>
    </row>
    <row r="38" spans="1:13">
      <c r="A38" s="5">
        <v>28</v>
      </c>
      <c r="B38" s="10" t="s">
        <v>29</v>
      </c>
      <c r="C38" s="9">
        <v>435.58</v>
      </c>
      <c r="D38" s="8">
        <f>1690/C88*C38</f>
        <v>21.948051948051905</v>
      </c>
      <c r="E38" s="8">
        <f t="shared" si="0"/>
        <v>457.52805194805188</v>
      </c>
      <c r="F38" s="8">
        <f t="shared" si="1"/>
        <v>13.725841558441555</v>
      </c>
      <c r="G38" s="8">
        <f t="shared" si="2"/>
        <v>471.25389350649345</v>
      </c>
      <c r="H38" s="8">
        <f t="shared" si="3"/>
        <v>94.250778701298714</v>
      </c>
      <c r="I38" s="8">
        <f t="shared" si="4"/>
        <v>565.50467220779217</v>
      </c>
      <c r="J38" s="11">
        <v>67</v>
      </c>
      <c r="K38" s="8">
        <f t="shared" si="5"/>
        <v>2.1100920604768363</v>
      </c>
      <c r="L38" s="4"/>
      <c r="M38" s="4"/>
    </row>
    <row r="39" spans="1:13">
      <c r="A39" s="5">
        <v>29</v>
      </c>
      <c r="B39" s="10" t="s">
        <v>30</v>
      </c>
      <c r="C39" s="9">
        <v>435.58</v>
      </c>
      <c r="D39" s="8">
        <f>1690/C88*C39</f>
        <v>21.948051948051905</v>
      </c>
      <c r="E39" s="8">
        <f t="shared" si="0"/>
        <v>457.52805194805188</v>
      </c>
      <c r="F39" s="8">
        <f t="shared" si="1"/>
        <v>13.725841558441555</v>
      </c>
      <c r="G39" s="8">
        <f t="shared" si="2"/>
        <v>471.25389350649345</v>
      </c>
      <c r="H39" s="8">
        <f t="shared" si="3"/>
        <v>94.250778701298714</v>
      </c>
      <c r="I39" s="8">
        <f t="shared" si="4"/>
        <v>565.50467220779217</v>
      </c>
      <c r="J39" s="11">
        <v>65</v>
      </c>
      <c r="K39" s="8">
        <f t="shared" si="5"/>
        <v>2.1750179700299697</v>
      </c>
      <c r="L39" s="4"/>
      <c r="M39" s="4"/>
    </row>
    <row r="40" spans="1:13">
      <c r="A40" s="5">
        <v>30</v>
      </c>
      <c r="B40" s="10" t="s">
        <v>31</v>
      </c>
      <c r="C40" s="9">
        <v>435.58</v>
      </c>
      <c r="D40" s="8">
        <f>1690/C88*C40</f>
        <v>21.948051948051905</v>
      </c>
      <c r="E40" s="8">
        <f t="shared" si="0"/>
        <v>457.52805194805188</v>
      </c>
      <c r="F40" s="8">
        <f t="shared" si="1"/>
        <v>13.725841558441555</v>
      </c>
      <c r="G40" s="8">
        <f t="shared" si="2"/>
        <v>471.25389350649345</v>
      </c>
      <c r="H40" s="8">
        <f t="shared" si="3"/>
        <v>94.250778701298714</v>
      </c>
      <c r="I40" s="8">
        <f t="shared" si="4"/>
        <v>565.50467220779217</v>
      </c>
      <c r="J40" s="11">
        <v>58</v>
      </c>
      <c r="K40" s="8">
        <f t="shared" si="5"/>
        <v>2.4375201388266903</v>
      </c>
      <c r="L40" s="4"/>
      <c r="M40" s="4"/>
    </row>
    <row r="41" spans="1:13">
      <c r="A41" s="5">
        <v>31</v>
      </c>
      <c r="B41" s="10" t="s">
        <v>32</v>
      </c>
      <c r="C41" s="9">
        <v>435.58</v>
      </c>
      <c r="D41" s="8">
        <f>1690/C88*C41</f>
        <v>21.948051948051905</v>
      </c>
      <c r="E41" s="8">
        <f t="shared" si="0"/>
        <v>457.52805194805188</v>
      </c>
      <c r="F41" s="8">
        <f t="shared" si="1"/>
        <v>13.725841558441555</v>
      </c>
      <c r="G41" s="8">
        <f t="shared" si="2"/>
        <v>471.25389350649345</v>
      </c>
      <c r="H41" s="8">
        <f t="shared" si="3"/>
        <v>94.250778701298714</v>
      </c>
      <c r="I41" s="8">
        <f t="shared" si="4"/>
        <v>565.50467220779217</v>
      </c>
      <c r="J41" s="11">
        <v>79</v>
      </c>
      <c r="K41" s="8">
        <f t="shared" si="5"/>
        <v>1.7895717474930133</v>
      </c>
      <c r="L41" s="4"/>
      <c r="M41" s="4"/>
    </row>
    <row r="42" spans="1:13">
      <c r="A42" s="5">
        <v>32</v>
      </c>
      <c r="B42" s="10" t="s">
        <v>33</v>
      </c>
      <c r="C42" s="9">
        <v>435.58</v>
      </c>
      <c r="D42" s="8">
        <f>1690/C88*C42</f>
        <v>21.948051948051905</v>
      </c>
      <c r="E42" s="8">
        <f t="shared" si="0"/>
        <v>457.52805194805188</v>
      </c>
      <c r="F42" s="8">
        <f t="shared" si="1"/>
        <v>13.725841558441555</v>
      </c>
      <c r="G42" s="8">
        <f t="shared" si="2"/>
        <v>471.25389350649345</v>
      </c>
      <c r="H42" s="8">
        <f t="shared" si="3"/>
        <v>94.250778701298714</v>
      </c>
      <c r="I42" s="8">
        <f t="shared" si="4"/>
        <v>565.50467220779217</v>
      </c>
      <c r="J42" s="11">
        <v>68</v>
      </c>
      <c r="K42" s="8">
        <f t="shared" si="5"/>
        <v>2.0790612948815888</v>
      </c>
      <c r="L42" s="4"/>
      <c r="M42" s="4"/>
    </row>
    <row r="43" spans="1:13">
      <c r="A43" s="5">
        <v>33</v>
      </c>
      <c r="B43" s="10" t="s">
        <v>34</v>
      </c>
      <c r="C43" s="9">
        <v>435.58</v>
      </c>
      <c r="D43" s="8">
        <f>1690/C88*C43</f>
        <v>21.948051948051905</v>
      </c>
      <c r="E43" s="8">
        <f t="shared" si="0"/>
        <v>457.52805194805188</v>
      </c>
      <c r="F43" s="8">
        <f t="shared" si="1"/>
        <v>13.725841558441555</v>
      </c>
      <c r="G43" s="8">
        <f t="shared" si="2"/>
        <v>471.25389350649345</v>
      </c>
      <c r="H43" s="8">
        <f t="shared" si="3"/>
        <v>94.250778701298714</v>
      </c>
      <c r="I43" s="8">
        <f t="shared" si="4"/>
        <v>565.50467220779217</v>
      </c>
      <c r="J43" s="11">
        <v>40</v>
      </c>
      <c r="K43" s="8">
        <f t="shared" si="5"/>
        <v>3.5344042012987016</v>
      </c>
      <c r="L43" s="4"/>
      <c r="M43" s="4"/>
    </row>
    <row r="44" spans="1:13">
      <c r="A44" s="5">
        <v>34</v>
      </c>
      <c r="B44" s="10" t="s">
        <v>35</v>
      </c>
      <c r="C44" s="9">
        <v>435.58</v>
      </c>
      <c r="D44" s="8">
        <f>1690/C88*C44</f>
        <v>21.948051948051905</v>
      </c>
      <c r="E44" s="8">
        <f t="shared" si="0"/>
        <v>457.52805194805188</v>
      </c>
      <c r="F44" s="8">
        <f t="shared" si="1"/>
        <v>13.725841558441555</v>
      </c>
      <c r="G44" s="8">
        <f t="shared" si="2"/>
        <v>471.25389350649345</v>
      </c>
      <c r="H44" s="8">
        <f t="shared" si="3"/>
        <v>94.250778701298714</v>
      </c>
      <c r="I44" s="8">
        <f t="shared" si="4"/>
        <v>565.50467220779217</v>
      </c>
      <c r="J44" s="11">
        <v>35</v>
      </c>
      <c r="K44" s="8">
        <f t="shared" si="5"/>
        <v>4.0393190871985158</v>
      </c>
      <c r="L44" s="4"/>
      <c r="M44" s="4"/>
    </row>
    <row r="45" spans="1:13">
      <c r="A45" s="5">
        <v>35</v>
      </c>
      <c r="B45" s="10" t="s">
        <v>36</v>
      </c>
      <c r="C45" s="9">
        <v>435.58</v>
      </c>
      <c r="D45" s="8">
        <f>1690/C88*C45</f>
        <v>21.948051948051905</v>
      </c>
      <c r="E45" s="8">
        <f t="shared" si="0"/>
        <v>457.52805194805188</v>
      </c>
      <c r="F45" s="8">
        <f t="shared" si="1"/>
        <v>13.725841558441555</v>
      </c>
      <c r="G45" s="8">
        <f t="shared" si="2"/>
        <v>471.25389350649345</v>
      </c>
      <c r="H45" s="8">
        <f t="shared" si="3"/>
        <v>94.250778701298714</v>
      </c>
      <c r="I45" s="8">
        <f t="shared" si="4"/>
        <v>565.50467220779217</v>
      </c>
      <c r="J45" s="11">
        <v>34</v>
      </c>
      <c r="K45" s="8">
        <f t="shared" si="5"/>
        <v>4.1581225897631775</v>
      </c>
      <c r="L45" s="4"/>
      <c r="M45" s="4"/>
    </row>
    <row r="46" spans="1:13">
      <c r="A46" s="5">
        <v>36</v>
      </c>
      <c r="B46" s="10" t="s">
        <v>37</v>
      </c>
      <c r="C46" s="9">
        <v>435.58</v>
      </c>
      <c r="D46" s="8">
        <f>1690/C88*C46</f>
        <v>21.948051948051905</v>
      </c>
      <c r="E46" s="8">
        <f t="shared" si="0"/>
        <v>457.52805194805188</v>
      </c>
      <c r="F46" s="8">
        <f t="shared" si="1"/>
        <v>13.725841558441555</v>
      </c>
      <c r="G46" s="8">
        <f t="shared" si="2"/>
        <v>471.25389350649345</v>
      </c>
      <c r="H46" s="8">
        <f t="shared" si="3"/>
        <v>94.250778701298714</v>
      </c>
      <c r="I46" s="8">
        <f t="shared" si="4"/>
        <v>565.50467220779217</v>
      </c>
      <c r="J46" s="11">
        <v>60</v>
      </c>
      <c r="K46" s="8">
        <f t="shared" si="5"/>
        <v>2.3562694675324676</v>
      </c>
      <c r="L46" s="4"/>
      <c r="M46" s="4"/>
    </row>
    <row r="47" spans="1:13">
      <c r="A47" s="5">
        <v>37</v>
      </c>
      <c r="B47" s="10" t="s">
        <v>38</v>
      </c>
      <c r="C47" s="9">
        <v>435.58</v>
      </c>
      <c r="D47" s="8">
        <f>1690/C88*C47</f>
        <v>21.948051948051905</v>
      </c>
      <c r="E47" s="8">
        <f t="shared" si="0"/>
        <v>457.52805194805188</v>
      </c>
      <c r="F47" s="8">
        <f t="shared" si="1"/>
        <v>13.725841558441555</v>
      </c>
      <c r="G47" s="8">
        <f t="shared" si="2"/>
        <v>471.25389350649345</v>
      </c>
      <c r="H47" s="8">
        <f t="shared" si="3"/>
        <v>94.250778701298714</v>
      </c>
      <c r="I47" s="8">
        <f t="shared" si="4"/>
        <v>565.50467220779217</v>
      </c>
      <c r="J47" s="11">
        <v>48</v>
      </c>
      <c r="K47" s="8">
        <f t="shared" si="5"/>
        <v>2.9453368344155844</v>
      </c>
      <c r="L47" s="4"/>
      <c r="M47" s="4"/>
    </row>
    <row r="48" spans="1:13">
      <c r="A48" s="5">
        <v>38</v>
      </c>
      <c r="B48" s="10" t="s">
        <v>39</v>
      </c>
      <c r="C48" s="9">
        <v>435.58</v>
      </c>
      <c r="D48" s="8">
        <f>1690/C88*C48</f>
        <v>21.948051948051905</v>
      </c>
      <c r="E48" s="8">
        <f t="shared" si="0"/>
        <v>457.52805194805188</v>
      </c>
      <c r="F48" s="8">
        <f t="shared" si="1"/>
        <v>13.725841558441555</v>
      </c>
      <c r="G48" s="8">
        <f t="shared" si="2"/>
        <v>471.25389350649345</v>
      </c>
      <c r="H48" s="8">
        <f t="shared" si="3"/>
        <v>94.250778701298714</v>
      </c>
      <c r="I48" s="8">
        <f t="shared" si="4"/>
        <v>565.50467220779217</v>
      </c>
      <c r="J48" s="11">
        <v>61</v>
      </c>
      <c r="K48" s="8">
        <f t="shared" si="5"/>
        <v>2.3176420992122631</v>
      </c>
      <c r="L48" s="4"/>
      <c r="M48" s="4"/>
    </row>
    <row r="49" spans="1:13">
      <c r="A49" s="5">
        <v>39</v>
      </c>
      <c r="B49" s="10" t="s">
        <v>40</v>
      </c>
      <c r="C49" s="9">
        <v>435.58</v>
      </c>
      <c r="D49" s="8">
        <f>1690/C88*C49</f>
        <v>21.948051948051905</v>
      </c>
      <c r="E49" s="8">
        <f t="shared" si="0"/>
        <v>457.52805194805188</v>
      </c>
      <c r="F49" s="8">
        <f t="shared" si="1"/>
        <v>13.725841558441555</v>
      </c>
      <c r="G49" s="8">
        <f t="shared" si="2"/>
        <v>471.25389350649345</v>
      </c>
      <c r="H49" s="8">
        <f t="shared" si="3"/>
        <v>94.250778701298714</v>
      </c>
      <c r="I49" s="8">
        <f t="shared" si="4"/>
        <v>565.50467220779217</v>
      </c>
      <c r="J49" s="11">
        <v>15</v>
      </c>
      <c r="K49" s="8">
        <f t="shared" si="5"/>
        <v>9.4250778701298703</v>
      </c>
      <c r="L49" s="4"/>
      <c r="M49" s="4"/>
    </row>
    <row r="50" spans="1:13">
      <c r="A50" s="5">
        <v>40</v>
      </c>
      <c r="B50" s="10" t="s">
        <v>41</v>
      </c>
      <c r="C50" s="9">
        <v>435.58</v>
      </c>
      <c r="D50" s="8">
        <f>1690/C88*C50</f>
        <v>21.948051948051905</v>
      </c>
      <c r="E50" s="8">
        <f t="shared" si="0"/>
        <v>457.52805194805188</v>
      </c>
      <c r="F50" s="8">
        <f t="shared" si="1"/>
        <v>13.725841558441555</v>
      </c>
      <c r="G50" s="8">
        <f t="shared" si="2"/>
        <v>471.25389350649345</v>
      </c>
      <c r="H50" s="8">
        <f t="shared" si="3"/>
        <v>94.250778701298714</v>
      </c>
      <c r="I50" s="8">
        <f t="shared" si="4"/>
        <v>565.50467220779217</v>
      </c>
      <c r="J50" s="11">
        <v>69</v>
      </c>
      <c r="K50" s="8">
        <f t="shared" si="5"/>
        <v>2.0489299717673628</v>
      </c>
      <c r="L50" s="4"/>
      <c r="M50" s="4"/>
    </row>
    <row r="51" spans="1:13">
      <c r="A51" s="5">
        <v>41</v>
      </c>
      <c r="B51" s="10" t="s">
        <v>42</v>
      </c>
      <c r="C51" s="9">
        <v>435.58</v>
      </c>
      <c r="D51" s="8">
        <f>1690/C88*C51</f>
        <v>21.948051948051905</v>
      </c>
      <c r="E51" s="8">
        <f t="shared" si="0"/>
        <v>457.52805194805188</v>
      </c>
      <c r="F51" s="8">
        <f t="shared" si="1"/>
        <v>13.725841558441555</v>
      </c>
      <c r="G51" s="8">
        <f t="shared" si="2"/>
        <v>471.25389350649345</v>
      </c>
      <c r="H51" s="8">
        <f t="shared" si="3"/>
        <v>94.250778701298714</v>
      </c>
      <c r="I51" s="8">
        <f t="shared" si="4"/>
        <v>565.50467220779217</v>
      </c>
      <c r="J51" s="11">
        <v>26</v>
      </c>
      <c r="K51" s="8">
        <f t="shared" si="5"/>
        <v>5.437544925074925</v>
      </c>
      <c r="L51" s="4"/>
      <c r="M51" s="4"/>
    </row>
    <row r="52" spans="1:13">
      <c r="A52" s="5">
        <v>42</v>
      </c>
      <c r="B52" s="10" t="s">
        <v>43</v>
      </c>
      <c r="C52" s="9">
        <v>435.58</v>
      </c>
      <c r="D52" s="8">
        <f>1690/C88*C52</f>
        <v>21.948051948051905</v>
      </c>
      <c r="E52" s="8">
        <f t="shared" si="0"/>
        <v>457.52805194805188</v>
      </c>
      <c r="F52" s="8">
        <f t="shared" si="1"/>
        <v>13.725841558441555</v>
      </c>
      <c r="G52" s="8">
        <f t="shared" si="2"/>
        <v>471.25389350649345</v>
      </c>
      <c r="H52" s="8">
        <f t="shared" si="3"/>
        <v>94.250778701298714</v>
      </c>
      <c r="I52" s="8">
        <f t="shared" si="4"/>
        <v>565.50467220779217</v>
      </c>
      <c r="J52" s="11">
        <v>78</v>
      </c>
      <c r="K52" s="8">
        <f t="shared" si="5"/>
        <v>1.8125149750249749</v>
      </c>
      <c r="L52" s="4"/>
      <c r="M52" s="4"/>
    </row>
    <row r="53" spans="1:13">
      <c r="A53" s="5">
        <v>43</v>
      </c>
      <c r="B53" s="10" t="s">
        <v>44</v>
      </c>
      <c r="C53" s="9">
        <v>435.58</v>
      </c>
      <c r="D53" s="8">
        <f>1690/C88*C53</f>
        <v>21.948051948051905</v>
      </c>
      <c r="E53" s="8">
        <f t="shared" si="0"/>
        <v>457.52805194805188</v>
      </c>
      <c r="F53" s="8">
        <f t="shared" si="1"/>
        <v>13.725841558441555</v>
      </c>
      <c r="G53" s="8">
        <f t="shared" si="2"/>
        <v>471.25389350649345</v>
      </c>
      <c r="H53" s="8">
        <f t="shared" si="3"/>
        <v>94.250778701298714</v>
      </c>
      <c r="I53" s="8">
        <f t="shared" si="4"/>
        <v>565.50467220779217</v>
      </c>
      <c r="J53" s="11">
        <v>109</v>
      </c>
      <c r="K53" s="8">
        <f t="shared" si="5"/>
        <v>1.297029064696771</v>
      </c>
      <c r="L53" s="4"/>
      <c r="M53" s="4"/>
    </row>
    <row r="54" spans="1:13">
      <c r="A54" s="5">
        <v>44</v>
      </c>
      <c r="B54" s="10" t="s">
        <v>45</v>
      </c>
      <c r="C54" s="9">
        <v>435.58</v>
      </c>
      <c r="D54" s="8">
        <f>1690/C88*C54</f>
        <v>21.948051948051905</v>
      </c>
      <c r="E54" s="8">
        <f t="shared" si="0"/>
        <v>457.52805194805188</v>
      </c>
      <c r="F54" s="8">
        <f t="shared" si="1"/>
        <v>13.725841558441555</v>
      </c>
      <c r="G54" s="8">
        <f t="shared" si="2"/>
        <v>471.25389350649345</v>
      </c>
      <c r="H54" s="8">
        <f t="shared" si="3"/>
        <v>94.250778701298714</v>
      </c>
      <c r="I54" s="8">
        <f t="shared" si="4"/>
        <v>565.50467220779217</v>
      </c>
      <c r="J54" s="11">
        <v>65</v>
      </c>
      <c r="K54" s="8">
        <f t="shared" si="5"/>
        <v>2.1750179700299697</v>
      </c>
      <c r="L54" s="4"/>
      <c r="M54" s="4"/>
    </row>
    <row r="55" spans="1:13">
      <c r="A55" s="5">
        <v>45</v>
      </c>
      <c r="B55" s="10" t="s">
        <v>46</v>
      </c>
      <c r="C55" s="9">
        <v>435.58</v>
      </c>
      <c r="D55" s="8">
        <f>1690/C88*C55</f>
        <v>21.948051948051905</v>
      </c>
      <c r="E55" s="8">
        <f t="shared" si="0"/>
        <v>457.52805194805188</v>
      </c>
      <c r="F55" s="8">
        <f t="shared" si="1"/>
        <v>13.725841558441555</v>
      </c>
      <c r="G55" s="8">
        <f t="shared" si="2"/>
        <v>471.25389350649345</v>
      </c>
      <c r="H55" s="8">
        <f t="shared" si="3"/>
        <v>94.250778701298714</v>
      </c>
      <c r="I55" s="8">
        <f t="shared" si="4"/>
        <v>565.50467220779217</v>
      </c>
      <c r="J55" s="11">
        <v>16</v>
      </c>
      <c r="K55" s="8">
        <f t="shared" si="5"/>
        <v>8.8360105032467526</v>
      </c>
      <c r="L55" s="4"/>
      <c r="M55" s="4"/>
    </row>
    <row r="56" spans="1:13">
      <c r="A56" s="5">
        <v>46</v>
      </c>
      <c r="B56" s="10" t="s">
        <v>47</v>
      </c>
      <c r="C56" s="9">
        <v>435.58</v>
      </c>
      <c r="D56" s="8">
        <f>1690/C88*C56</f>
        <v>21.948051948051905</v>
      </c>
      <c r="E56" s="8">
        <f t="shared" si="0"/>
        <v>457.52805194805188</v>
      </c>
      <c r="F56" s="8">
        <f t="shared" si="1"/>
        <v>13.725841558441555</v>
      </c>
      <c r="G56" s="8">
        <f t="shared" si="2"/>
        <v>471.25389350649345</v>
      </c>
      <c r="H56" s="8">
        <f t="shared" si="3"/>
        <v>94.250778701298714</v>
      </c>
      <c r="I56" s="8">
        <f t="shared" si="4"/>
        <v>565.50467220779217</v>
      </c>
      <c r="J56" s="11">
        <v>66</v>
      </c>
      <c r="K56" s="8">
        <f t="shared" si="5"/>
        <v>2.1420631523022431</v>
      </c>
      <c r="L56" s="4"/>
      <c r="M56" s="4"/>
    </row>
    <row r="57" spans="1:13">
      <c r="A57" s="5">
        <v>47</v>
      </c>
      <c r="B57" s="10" t="s">
        <v>48</v>
      </c>
      <c r="C57" s="9">
        <v>435.58</v>
      </c>
      <c r="D57" s="8">
        <f>1690/C88*C57</f>
        <v>21.948051948051905</v>
      </c>
      <c r="E57" s="8">
        <f t="shared" si="0"/>
        <v>457.52805194805188</v>
      </c>
      <c r="F57" s="8">
        <f t="shared" si="1"/>
        <v>13.725841558441555</v>
      </c>
      <c r="G57" s="8">
        <f t="shared" si="2"/>
        <v>471.25389350649345</v>
      </c>
      <c r="H57" s="8">
        <f t="shared" si="3"/>
        <v>94.250778701298714</v>
      </c>
      <c r="I57" s="8">
        <f t="shared" si="4"/>
        <v>565.50467220779217</v>
      </c>
      <c r="J57" s="11">
        <v>47</v>
      </c>
      <c r="K57" s="8">
        <f t="shared" si="5"/>
        <v>3.0080035755733627</v>
      </c>
      <c r="L57" s="4"/>
      <c r="M57" s="4"/>
    </row>
    <row r="58" spans="1:13">
      <c r="A58" s="5">
        <v>48</v>
      </c>
      <c r="B58" s="10" t="s">
        <v>49</v>
      </c>
      <c r="C58" s="9">
        <v>435.58</v>
      </c>
      <c r="D58" s="8">
        <f>1690/C88*C58</f>
        <v>21.948051948051905</v>
      </c>
      <c r="E58" s="8">
        <f t="shared" si="0"/>
        <v>457.52805194805188</v>
      </c>
      <c r="F58" s="8">
        <f t="shared" si="1"/>
        <v>13.725841558441555</v>
      </c>
      <c r="G58" s="8">
        <f t="shared" si="2"/>
        <v>471.25389350649345</v>
      </c>
      <c r="H58" s="8">
        <f t="shared" si="3"/>
        <v>94.250778701298714</v>
      </c>
      <c r="I58" s="8">
        <f t="shared" si="4"/>
        <v>565.50467220779217</v>
      </c>
      <c r="J58" s="11">
        <v>61</v>
      </c>
      <c r="K58" s="8">
        <f t="shared" si="5"/>
        <v>2.3176420992122631</v>
      </c>
      <c r="L58" s="4"/>
      <c r="M58" s="4"/>
    </row>
    <row r="59" spans="1:13">
      <c r="A59" s="5">
        <v>49</v>
      </c>
      <c r="B59" s="10" t="s">
        <v>50</v>
      </c>
      <c r="C59" s="9">
        <v>435.58</v>
      </c>
      <c r="D59" s="8">
        <f>1690/C88*C59</f>
        <v>21.948051948051905</v>
      </c>
      <c r="E59" s="8">
        <f t="shared" si="0"/>
        <v>457.52805194805188</v>
      </c>
      <c r="F59" s="8">
        <f t="shared" si="1"/>
        <v>13.725841558441555</v>
      </c>
      <c r="G59" s="8">
        <f t="shared" si="2"/>
        <v>471.25389350649345</v>
      </c>
      <c r="H59" s="8">
        <f t="shared" si="3"/>
        <v>94.250778701298714</v>
      </c>
      <c r="I59" s="8">
        <f t="shared" si="4"/>
        <v>565.50467220779217</v>
      </c>
      <c r="J59" s="11">
        <v>69</v>
      </c>
      <c r="K59" s="8">
        <f t="shared" si="5"/>
        <v>2.0489299717673628</v>
      </c>
      <c r="L59" s="4"/>
      <c r="M59" s="4"/>
    </row>
    <row r="60" spans="1:13">
      <c r="A60" s="5">
        <v>50</v>
      </c>
      <c r="B60" s="10" t="s">
        <v>51</v>
      </c>
      <c r="C60" s="9">
        <v>435.58</v>
      </c>
      <c r="D60" s="8">
        <f>1690/C88*C60</f>
        <v>21.948051948051905</v>
      </c>
      <c r="E60" s="8">
        <f t="shared" si="0"/>
        <v>457.52805194805188</v>
      </c>
      <c r="F60" s="8">
        <f t="shared" si="1"/>
        <v>13.725841558441555</v>
      </c>
      <c r="G60" s="8">
        <f t="shared" si="2"/>
        <v>471.25389350649345</v>
      </c>
      <c r="H60" s="8">
        <f t="shared" si="3"/>
        <v>94.250778701298714</v>
      </c>
      <c r="I60" s="8">
        <f t="shared" si="4"/>
        <v>565.50467220779217</v>
      </c>
      <c r="J60" s="11">
        <v>40</v>
      </c>
      <c r="K60" s="8">
        <f t="shared" si="5"/>
        <v>3.5344042012987016</v>
      </c>
      <c r="L60" s="4"/>
      <c r="M60" s="4"/>
    </row>
    <row r="61" spans="1:13">
      <c r="A61" s="5">
        <v>51</v>
      </c>
      <c r="B61" s="10" t="s">
        <v>52</v>
      </c>
      <c r="C61" s="9">
        <v>435.58</v>
      </c>
      <c r="D61" s="8">
        <f>1690/C88*C61</f>
        <v>21.948051948051905</v>
      </c>
      <c r="E61" s="8">
        <f t="shared" si="0"/>
        <v>457.52805194805188</v>
      </c>
      <c r="F61" s="8">
        <f t="shared" si="1"/>
        <v>13.725841558441555</v>
      </c>
      <c r="G61" s="8">
        <f t="shared" si="2"/>
        <v>471.25389350649345</v>
      </c>
      <c r="H61" s="8">
        <f t="shared" si="3"/>
        <v>94.250778701298714</v>
      </c>
      <c r="I61" s="8">
        <f t="shared" si="4"/>
        <v>565.50467220779217</v>
      </c>
      <c r="J61" s="11">
        <v>55</v>
      </c>
      <c r="K61" s="8">
        <f t="shared" si="5"/>
        <v>2.5704757827626916</v>
      </c>
      <c r="L61" s="4"/>
      <c r="M61" s="4"/>
    </row>
    <row r="62" spans="1:13">
      <c r="A62" s="5">
        <v>52</v>
      </c>
      <c r="B62" s="10" t="s">
        <v>53</v>
      </c>
      <c r="C62" s="9">
        <v>435.58</v>
      </c>
      <c r="D62" s="8">
        <f>1690/C88*C62</f>
        <v>21.948051948051905</v>
      </c>
      <c r="E62" s="8">
        <f t="shared" si="0"/>
        <v>457.52805194805188</v>
      </c>
      <c r="F62" s="8">
        <f t="shared" si="1"/>
        <v>13.725841558441555</v>
      </c>
      <c r="G62" s="8">
        <f t="shared" si="2"/>
        <v>471.25389350649345</v>
      </c>
      <c r="H62" s="8">
        <f t="shared" si="3"/>
        <v>94.250778701298714</v>
      </c>
      <c r="I62" s="8">
        <f t="shared" si="4"/>
        <v>565.50467220779217</v>
      </c>
      <c r="J62" s="11">
        <v>69</v>
      </c>
      <c r="K62" s="8">
        <f t="shared" si="5"/>
        <v>2.0489299717673628</v>
      </c>
      <c r="L62" s="4"/>
      <c r="M62" s="4"/>
    </row>
    <row r="63" spans="1:13">
      <c r="A63" s="5">
        <v>53</v>
      </c>
      <c r="B63" s="10" t="s">
        <v>99</v>
      </c>
      <c r="C63" s="9">
        <v>435.58</v>
      </c>
      <c r="D63" s="8">
        <f>1690/C88*C63</f>
        <v>21.948051948051905</v>
      </c>
      <c r="E63" s="8">
        <f t="shared" si="0"/>
        <v>457.52805194805188</v>
      </c>
      <c r="F63" s="8">
        <f t="shared" ref="F63" si="6">E63*0.03</f>
        <v>13.725841558441555</v>
      </c>
      <c r="G63" s="8">
        <f t="shared" ref="G63" si="7">E63+F63</f>
        <v>471.25389350649345</v>
      </c>
      <c r="H63" s="8">
        <f t="shared" ref="H63" si="8">(G63*1.2)-G63</f>
        <v>94.250778701298714</v>
      </c>
      <c r="I63" s="8">
        <f t="shared" ref="I63" si="9">G63+H63</f>
        <v>565.50467220779217</v>
      </c>
      <c r="J63" s="11">
        <v>16</v>
      </c>
      <c r="K63" s="8">
        <f t="shared" ref="K63" si="10">(I63/J63)/12*3</f>
        <v>8.8360105032467526</v>
      </c>
      <c r="L63" s="4"/>
      <c r="M63" s="4"/>
    </row>
    <row r="64" spans="1:13">
      <c r="A64" s="5">
        <v>54</v>
      </c>
      <c r="B64" s="10" t="s">
        <v>54</v>
      </c>
      <c r="C64" s="9">
        <v>435.58</v>
      </c>
      <c r="D64" s="8">
        <f>1690/C88*C64</f>
        <v>21.948051948051905</v>
      </c>
      <c r="E64" s="8">
        <f t="shared" si="0"/>
        <v>457.52805194805188</v>
      </c>
      <c r="F64" s="8">
        <f t="shared" si="1"/>
        <v>13.725841558441555</v>
      </c>
      <c r="G64" s="8">
        <f t="shared" si="2"/>
        <v>471.25389350649345</v>
      </c>
      <c r="H64" s="8">
        <f t="shared" si="3"/>
        <v>94.250778701298714</v>
      </c>
      <c r="I64" s="8">
        <f t="shared" si="4"/>
        <v>565.50467220779217</v>
      </c>
      <c r="J64" s="11">
        <v>96</v>
      </c>
      <c r="K64" s="8">
        <f t="shared" si="5"/>
        <v>1.4726684172077922</v>
      </c>
      <c r="L64" s="4"/>
      <c r="M64" s="4"/>
    </row>
    <row r="65" spans="1:13">
      <c r="A65" s="5">
        <v>55</v>
      </c>
      <c r="B65" s="10" t="s">
        <v>55</v>
      </c>
      <c r="C65" s="9">
        <v>435.58</v>
      </c>
      <c r="D65" s="8">
        <f>1690/C88*C65</f>
        <v>21.948051948051905</v>
      </c>
      <c r="E65" s="8">
        <f t="shared" si="0"/>
        <v>457.52805194805188</v>
      </c>
      <c r="F65" s="8">
        <f t="shared" si="1"/>
        <v>13.725841558441555</v>
      </c>
      <c r="G65" s="8">
        <f t="shared" si="2"/>
        <v>471.25389350649345</v>
      </c>
      <c r="H65" s="8">
        <f t="shared" si="3"/>
        <v>94.250778701298714</v>
      </c>
      <c r="I65" s="8">
        <f t="shared" si="4"/>
        <v>565.50467220779217</v>
      </c>
      <c r="J65" s="11">
        <v>67</v>
      </c>
      <c r="K65" s="8">
        <f t="shared" si="5"/>
        <v>2.1100920604768363</v>
      </c>
      <c r="L65" s="4"/>
      <c r="M65" s="4"/>
    </row>
    <row r="66" spans="1:13">
      <c r="A66" s="5">
        <v>56</v>
      </c>
      <c r="B66" s="10" t="s">
        <v>56</v>
      </c>
      <c r="C66" s="9">
        <v>435.58</v>
      </c>
      <c r="D66" s="8">
        <f>1690/C88*C66</f>
        <v>21.948051948051905</v>
      </c>
      <c r="E66" s="8">
        <f t="shared" si="0"/>
        <v>457.52805194805188</v>
      </c>
      <c r="F66" s="8">
        <f t="shared" si="1"/>
        <v>13.725841558441555</v>
      </c>
      <c r="G66" s="8">
        <f t="shared" si="2"/>
        <v>471.25389350649345</v>
      </c>
      <c r="H66" s="8">
        <f t="shared" si="3"/>
        <v>94.250778701298714</v>
      </c>
      <c r="I66" s="8">
        <f t="shared" si="4"/>
        <v>565.50467220779217</v>
      </c>
      <c r="J66" s="11">
        <v>65</v>
      </c>
      <c r="K66" s="8">
        <f t="shared" si="5"/>
        <v>2.1750179700299697</v>
      </c>
      <c r="L66" s="4"/>
      <c r="M66" s="4"/>
    </row>
    <row r="67" spans="1:13">
      <c r="A67" s="5">
        <v>57</v>
      </c>
      <c r="B67" s="10" t="s">
        <v>57</v>
      </c>
      <c r="C67" s="9">
        <v>435.58</v>
      </c>
      <c r="D67" s="8">
        <f>1690/C88*C67</f>
        <v>21.948051948051905</v>
      </c>
      <c r="E67" s="8">
        <f t="shared" si="0"/>
        <v>457.52805194805188</v>
      </c>
      <c r="F67" s="8">
        <f t="shared" si="1"/>
        <v>13.725841558441555</v>
      </c>
      <c r="G67" s="8">
        <f t="shared" si="2"/>
        <v>471.25389350649345</v>
      </c>
      <c r="H67" s="8">
        <f t="shared" si="3"/>
        <v>94.250778701298714</v>
      </c>
      <c r="I67" s="8">
        <f t="shared" si="4"/>
        <v>565.50467220779217</v>
      </c>
      <c r="J67" s="11">
        <v>88</v>
      </c>
      <c r="K67" s="8">
        <f t="shared" si="5"/>
        <v>1.6065473642266823</v>
      </c>
      <c r="L67" s="4"/>
      <c r="M67" s="4"/>
    </row>
    <row r="68" spans="1:13">
      <c r="A68" s="5">
        <v>58</v>
      </c>
      <c r="B68" s="10" t="s">
        <v>60</v>
      </c>
      <c r="C68" s="9">
        <v>435.58</v>
      </c>
      <c r="D68" s="8">
        <f>1690/C88*C68</f>
        <v>21.948051948051905</v>
      </c>
      <c r="E68" s="8">
        <f t="shared" si="0"/>
        <v>457.52805194805188</v>
      </c>
      <c r="F68" s="8">
        <f t="shared" si="1"/>
        <v>13.725841558441555</v>
      </c>
      <c r="G68" s="8">
        <f t="shared" si="2"/>
        <v>471.25389350649345</v>
      </c>
      <c r="H68" s="8">
        <f t="shared" si="3"/>
        <v>94.250778701298714</v>
      </c>
      <c r="I68" s="8">
        <f t="shared" si="4"/>
        <v>565.50467220779217</v>
      </c>
      <c r="J68" s="11">
        <v>60</v>
      </c>
      <c r="K68" s="8">
        <f t="shared" si="5"/>
        <v>2.3562694675324676</v>
      </c>
      <c r="L68" s="4"/>
      <c r="M68" s="4"/>
    </row>
    <row r="69" spans="1:13">
      <c r="A69" s="5">
        <v>59</v>
      </c>
      <c r="B69" s="10" t="s">
        <v>61</v>
      </c>
      <c r="C69" s="9">
        <v>435.58</v>
      </c>
      <c r="D69" s="8">
        <f>1690/C88*C69</f>
        <v>21.948051948051905</v>
      </c>
      <c r="E69" s="8">
        <f t="shared" si="0"/>
        <v>457.52805194805188</v>
      </c>
      <c r="F69" s="8">
        <f t="shared" si="1"/>
        <v>13.725841558441555</v>
      </c>
      <c r="G69" s="8">
        <f t="shared" si="2"/>
        <v>471.25389350649345</v>
      </c>
      <c r="H69" s="8">
        <f t="shared" si="3"/>
        <v>94.250778701298714</v>
      </c>
      <c r="I69" s="8">
        <f t="shared" si="4"/>
        <v>565.50467220779217</v>
      </c>
      <c r="J69" s="11">
        <v>88</v>
      </c>
      <c r="K69" s="8">
        <f t="shared" si="5"/>
        <v>1.6065473642266823</v>
      </c>
      <c r="L69" s="4"/>
      <c r="M69" s="4"/>
    </row>
    <row r="70" spans="1:13">
      <c r="A70" s="5">
        <v>60</v>
      </c>
      <c r="B70" s="10" t="s">
        <v>62</v>
      </c>
      <c r="C70" s="9">
        <v>435.58</v>
      </c>
      <c r="D70" s="8">
        <f>1690/C88*C70</f>
        <v>21.948051948051905</v>
      </c>
      <c r="E70" s="8">
        <f t="shared" si="0"/>
        <v>457.52805194805188</v>
      </c>
      <c r="F70" s="8">
        <f t="shared" si="1"/>
        <v>13.725841558441555</v>
      </c>
      <c r="G70" s="8">
        <f t="shared" si="2"/>
        <v>471.25389350649345</v>
      </c>
      <c r="H70" s="8">
        <f t="shared" si="3"/>
        <v>94.250778701298714</v>
      </c>
      <c r="I70" s="8">
        <f t="shared" si="4"/>
        <v>565.50467220779217</v>
      </c>
      <c r="J70" s="11">
        <v>64</v>
      </c>
      <c r="K70" s="8">
        <f t="shared" si="5"/>
        <v>2.2090026258116882</v>
      </c>
      <c r="L70" s="4"/>
      <c r="M70" s="4"/>
    </row>
    <row r="71" spans="1:13">
      <c r="A71" s="5">
        <v>61</v>
      </c>
      <c r="B71" s="10" t="s">
        <v>77</v>
      </c>
      <c r="C71" s="9">
        <v>435.58</v>
      </c>
      <c r="D71" s="8">
        <f>1690/C88*C71</f>
        <v>21.948051948051905</v>
      </c>
      <c r="E71" s="8">
        <f t="shared" si="0"/>
        <v>457.52805194805188</v>
      </c>
      <c r="F71" s="8">
        <f t="shared" si="1"/>
        <v>13.725841558441555</v>
      </c>
      <c r="G71" s="8">
        <f t="shared" si="2"/>
        <v>471.25389350649345</v>
      </c>
      <c r="H71" s="8">
        <f t="shared" si="3"/>
        <v>94.250778701298714</v>
      </c>
      <c r="I71" s="8">
        <f t="shared" si="4"/>
        <v>565.50467220779217</v>
      </c>
      <c r="J71" s="11">
        <v>120</v>
      </c>
      <c r="K71" s="8">
        <f t="shared" si="5"/>
        <v>1.1781347337662338</v>
      </c>
      <c r="L71" s="4"/>
      <c r="M71" s="4"/>
    </row>
    <row r="72" spans="1:13">
      <c r="A72" s="5">
        <v>62</v>
      </c>
      <c r="B72" s="10" t="s">
        <v>58</v>
      </c>
      <c r="C72" s="9">
        <v>435.58</v>
      </c>
      <c r="D72" s="8">
        <f>1690/C88*C72</f>
        <v>21.948051948051905</v>
      </c>
      <c r="E72" s="8">
        <f t="shared" si="0"/>
        <v>457.52805194805188</v>
      </c>
      <c r="F72" s="8">
        <f t="shared" si="1"/>
        <v>13.725841558441555</v>
      </c>
      <c r="G72" s="8">
        <f t="shared" si="2"/>
        <v>471.25389350649345</v>
      </c>
      <c r="H72" s="8">
        <f t="shared" si="3"/>
        <v>94.250778701298714</v>
      </c>
      <c r="I72" s="8">
        <f t="shared" si="4"/>
        <v>565.50467220779217</v>
      </c>
      <c r="J72" s="11">
        <v>85</v>
      </c>
      <c r="K72" s="8">
        <f t="shared" si="5"/>
        <v>1.6632490359052712</v>
      </c>
      <c r="L72" s="4"/>
      <c r="M72" s="4"/>
    </row>
    <row r="73" spans="1:13">
      <c r="A73" s="5">
        <v>63</v>
      </c>
      <c r="B73" s="10" t="s">
        <v>59</v>
      </c>
      <c r="C73" s="9">
        <v>435.58</v>
      </c>
      <c r="D73" s="8">
        <f>1690/C88*C73</f>
        <v>21.948051948051905</v>
      </c>
      <c r="E73" s="8">
        <f t="shared" si="0"/>
        <v>457.52805194805188</v>
      </c>
      <c r="F73" s="8">
        <f t="shared" si="1"/>
        <v>13.725841558441555</v>
      </c>
      <c r="G73" s="8">
        <f t="shared" si="2"/>
        <v>471.25389350649345</v>
      </c>
      <c r="H73" s="8">
        <f t="shared" si="3"/>
        <v>94.250778701298714</v>
      </c>
      <c r="I73" s="8">
        <f t="shared" si="4"/>
        <v>565.50467220779217</v>
      </c>
      <c r="J73" s="11">
        <v>119</v>
      </c>
      <c r="K73" s="8">
        <f t="shared" si="5"/>
        <v>1.1880350256466221</v>
      </c>
      <c r="L73" s="4"/>
      <c r="M73" s="4"/>
    </row>
    <row r="74" spans="1:13">
      <c r="A74" s="5">
        <v>64</v>
      </c>
      <c r="B74" s="10" t="s">
        <v>63</v>
      </c>
      <c r="C74" s="9">
        <v>435.58</v>
      </c>
      <c r="D74" s="8">
        <f>1690/C88*C74</f>
        <v>21.948051948051905</v>
      </c>
      <c r="E74" s="8">
        <f t="shared" si="0"/>
        <v>457.52805194805188</v>
      </c>
      <c r="F74" s="8">
        <f t="shared" si="1"/>
        <v>13.725841558441555</v>
      </c>
      <c r="G74" s="8">
        <f t="shared" si="2"/>
        <v>471.25389350649345</v>
      </c>
      <c r="H74" s="8">
        <f t="shared" si="3"/>
        <v>94.250778701298714</v>
      </c>
      <c r="I74" s="8">
        <f t="shared" si="4"/>
        <v>565.50467220779217</v>
      </c>
      <c r="J74" s="11">
        <v>15</v>
      </c>
      <c r="K74" s="8">
        <f t="shared" si="5"/>
        <v>9.4250778701298703</v>
      </c>
      <c r="L74" s="4"/>
      <c r="M74" s="4"/>
    </row>
    <row r="75" spans="1:13">
      <c r="A75" s="5">
        <v>65</v>
      </c>
      <c r="B75" s="10" t="s">
        <v>64</v>
      </c>
      <c r="C75" s="9">
        <v>435.58</v>
      </c>
      <c r="D75" s="8">
        <f>1690/C88*C75</f>
        <v>21.948051948051905</v>
      </c>
      <c r="E75" s="8">
        <f t="shared" si="0"/>
        <v>457.52805194805188</v>
      </c>
      <c r="F75" s="8">
        <f t="shared" si="1"/>
        <v>13.725841558441555</v>
      </c>
      <c r="G75" s="8">
        <f t="shared" si="2"/>
        <v>471.25389350649345</v>
      </c>
      <c r="H75" s="8">
        <f t="shared" si="3"/>
        <v>94.250778701298714</v>
      </c>
      <c r="I75" s="8">
        <f t="shared" si="4"/>
        <v>565.50467220779217</v>
      </c>
      <c r="J75" s="11">
        <v>23</v>
      </c>
      <c r="K75" s="8">
        <f t="shared" si="5"/>
        <v>6.1467899153020884</v>
      </c>
      <c r="L75" s="4"/>
      <c r="M75" s="4"/>
    </row>
    <row r="76" spans="1:13">
      <c r="A76" s="5">
        <v>66</v>
      </c>
      <c r="B76" s="10" t="s">
        <v>65</v>
      </c>
      <c r="C76" s="9">
        <v>435.58</v>
      </c>
      <c r="D76" s="8">
        <f>1690/C88*C76</f>
        <v>21.948051948051905</v>
      </c>
      <c r="E76" s="8">
        <f t="shared" ref="E76:E87" si="11">SUM(C76:D76)</f>
        <v>457.52805194805188</v>
      </c>
      <c r="F76" s="8">
        <f t="shared" si="1"/>
        <v>13.725841558441555</v>
      </c>
      <c r="G76" s="8">
        <f t="shared" si="2"/>
        <v>471.25389350649345</v>
      </c>
      <c r="H76" s="8">
        <f t="shared" si="3"/>
        <v>94.250778701298714</v>
      </c>
      <c r="I76" s="8">
        <f t="shared" si="4"/>
        <v>565.50467220779217</v>
      </c>
      <c r="J76" s="11">
        <v>24</v>
      </c>
      <c r="K76" s="8">
        <f t="shared" si="5"/>
        <v>5.8906736688311687</v>
      </c>
      <c r="L76" s="4"/>
      <c r="M76" s="4"/>
    </row>
    <row r="77" spans="1:13">
      <c r="A77" s="5">
        <v>67</v>
      </c>
      <c r="B77" s="10" t="s">
        <v>66</v>
      </c>
      <c r="C77" s="9">
        <v>435.58</v>
      </c>
      <c r="D77" s="8">
        <f>1690/C88*C77</f>
        <v>21.948051948051905</v>
      </c>
      <c r="E77" s="8">
        <f t="shared" si="11"/>
        <v>457.52805194805188</v>
      </c>
      <c r="F77" s="8">
        <f t="shared" si="1"/>
        <v>13.725841558441555</v>
      </c>
      <c r="G77" s="8">
        <f t="shared" si="2"/>
        <v>471.25389350649345</v>
      </c>
      <c r="H77" s="8">
        <f t="shared" si="3"/>
        <v>94.250778701298714</v>
      </c>
      <c r="I77" s="8">
        <f t="shared" si="4"/>
        <v>565.50467220779217</v>
      </c>
      <c r="J77" s="11">
        <v>76</v>
      </c>
      <c r="K77" s="8">
        <f t="shared" si="5"/>
        <v>1.8602127375256323</v>
      </c>
      <c r="L77" s="4"/>
      <c r="M77" s="4"/>
    </row>
    <row r="78" spans="1:13">
      <c r="A78" s="5">
        <v>68</v>
      </c>
      <c r="B78" s="10" t="s">
        <v>67</v>
      </c>
      <c r="C78" s="9">
        <v>435.58</v>
      </c>
      <c r="D78" s="8">
        <f>1690/C88*C78</f>
        <v>21.948051948051905</v>
      </c>
      <c r="E78" s="8">
        <f t="shared" si="11"/>
        <v>457.52805194805188</v>
      </c>
      <c r="F78" s="8">
        <f t="shared" si="1"/>
        <v>13.725841558441555</v>
      </c>
      <c r="G78" s="8">
        <f t="shared" si="2"/>
        <v>471.25389350649345</v>
      </c>
      <c r="H78" s="8">
        <f t="shared" si="3"/>
        <v>94.250778701298714</v>
      </c>
      <c r="I78" s="8">
        <f t="shared" si="4"/>
        <v>565.50467220779217</v>
      </c>
      <c r="J78" s="11">
        <v>72</v>
      </c>
      <c r="K78" s="8">
        <f t="shared" si="5"/>
        <v>1.9635578896103896</v>
      </c>
      <c r="L78" s="4"/>
      <c r="M78" s="4"/>
    </row>
    <row r="79" spans="1:13">
      <c r="A79" s="5">
        <v>69</v>
      </c>
      <c r="B79" s="10" t="s">
        <v>68</v>
      </c>
      <c r="C79" s="9">
        <v>435.58</v>
      </c>
      <c r="D79" s="8">
        <f>1690/C88*C79</f>
        <v>21.948051948051905</v>
      </c>
      <c r="E79" s="8">
        <f t="shared" si="11"/>
        <v>457.52805194805188</v>
      </c>
      <c r="F79" s="8">
        <f t="shared" si="1"/>
        <v>13.725841558441555</v>
      </c>
      <c r="G79" s="8">
        <f t="shared" si="2"/>
        <v>471.25389350649345</v>
      </c>
      <c r="H79" s="8">
        <f t="shared" si="3"/>
        <v>94.250778701298714</v>
      </c>
      <c r="I79" s="8">
        <f t="shared" si="4"/>
        <v>565.50467220779217</v>
      </c>
      <c r="J79" s="11">
        <v>118</v>
      </c>
      <c r="K79" s="8">
        <f t="shared" si="5"/>
        <v>1.1981031190843054</v>
      </c>
      <c r="L79" s="4"/>
      <c r="M79" s="4"/>
    </row>
    <row r="80" spans="1:13">
      <c r="A80" s="5">
        <v>70</v>
      </c>
      <c r="B80" s="10" t="s">
        <v>69</v>
      </c>
      <c r="C80" s="9">
        <v>435.58</v>
      </c>
      <c r="D80" s="8">
        <f>1690/C88*C80</f>
        <v>21.948051948051905</v>
      </c>
      <c r="E80" s="8">
        <f t="shared" si="11"/>
        <v>457.52805194805188</v>
      </c>
      <c r="F80" s="8">
        <f t="shared" si="1"/>
        <v>13.725841558441555</v>
      </c>
      <c r="G80" s="8">
        <f t="shared" si="2"/>
        <v>471.25389350649345</v>
      </c>
      <c r="H80" s="8">
        <f t="shared" si="3"/>
        <v>94.250778701298714</v>
      </c>
      <c r="I80" s="8">
        <f t="shared" si="4"/>
        <v>565.50467220779217</v>
      </c>
      <c r="J80" s="11">
        <v>33</v>
      </c>
      <c r="K80" s="8">
        <f t="shared" si="5"/>
        <v>4.2841263046044862</v>
      </c>
      <c r="L80" s="4"/>
      <c r="M80" s="4"/>
    </row>
    <row r="81" spans="1:13">
      <c r="A81" s="5">
        <v>71</v>
      </c>
      <c r="B81" s="10" t="s">
        <v>70</v>
      </c>
      <c r="C81" s="9">
        <v>435.58</v>
      </c>
      <c r="D81" s="8">
        <f>1690/C88*C81</f>
        <v>21.948051948051905</v>
      </c>
      <c r="E81" s="8">
        <f t="shared" si="11"/>
        <v>457.52805194805188</v>
      </c>
      <c r="F81" s="8">
        <f t="shared" ref="F81:F88" si="12">E81*0.03</f>
        <v>13.725841558441555</v>
      </c>
      <c r="G81" s="8">
        <f t="shared" ref="G81:G88" si="13">E81+F81</f>
        <v>471.25389350649345</v>
      </c>
      <c r="H81" s="8">
        <f t="shared" ref="H81:H88" si="14">(G81*1.2)-G81</f>
        <v>94.250778701298714</v>
      </c>
      <c r="I81" s="8">
        <f t="shared" ref="I81:I88" si="15">G81+H81</f>
        <v>565.50467220779217</v>
      </c>
      <c r="J81" s="11">
        <v>75</v>
      </c>
      <c r="K81" s="8">
        <f t="shared" ref="K81:K87" si="16">(I81/J81)/12*3</f>
        <v>1.885015574025974</v>
      </c>
      <c r="L81" s="4"/>
      <c r="M81" s="4"/>
    </row>
    <row r="82" spans="1:13">
      <c r="A82" s="5">
        <v>72</v>
      </c>
      <c r="B82" s="10" t="s">
        <v>71</v>
      </c>
      <c r="C82" s="9">
        <v>435.58</v>
      </c>
      <c r="D82" s="8">
        <f>1690/C88*C82</f>
        <v>21.948051948051905</v>
      </c>
      <c r="E82" s="8">
        <f t="shared" si="11"/>
        <v>457.52805194805188</v>
      </c>
      <c r="F82" s="8">
        <f t="shared" si="12"/>
        <v>13.725841558441555</v>
      </c>
      <c r="G82" s="8">
        <f t="shared" si="13"/>
        <v>471.25389350649345</v>
      </c>
      <c r="H82" s="8">
        <f t="shared" si="14"/>
        <v>94.250778701298714</v>
      </c>
      <c r="I82" s="8">
        <f t="shared" si="15"/>
        <v>565.50467220779217</v>
      </c>
      <c r="J82" s="11">
        <v>67</v>
      </c>
      <c r="K82" s="8">
        <f t="shared" si="16"/>
        <v>2.1100920604768363</v>
      </c>
      <c r="L82" s="4"/>
      <c r="M82" s="4"/>
    </row>
    <row r="83" spans="1:13">
      <c r="A83" s="5">
        <v>73</v>
      </c>
      <c r="B83" s="10" t="s">
        <v>72</v>
      </c>
      <c r="C83" s="9">
        <v>435.58</v>
      </c>
      <c r="D83" s="8">
        <f>1690/C88*C83</f>
        <v>21.948051948051905</v>
      </c>
      <c r="E83" s="8">
        <f t="shared" si="11"/>
        <v>457.52805194805188</v>
      </c>
      <c r="F83" s="8">
        <f t="shared" si="12"/>
        <v>13.725841558441555</v>
      </c>
      <c r="G83" s="8">
        <f t="shared" si="13"/>
        <v>471.25389350649345</v>
      </c>
      <c r="H83" s="8">
        <f t="shared" si="14"/>
        <v>94.250778701298714</v>
      </c>
      <c r="I83" s="8">
        <f t="shared" si="15"/>
        <v>565.50467220779217</v>
      </c>
      <c r="J83" s="11">
        <v>75</v>
      </c>
      <c r="K83" s="8">
        <f t="shared" si="16"/>
        <v>1.885015574025974</v>
      </c>
      <c r="L83" s="4"/>
      <c r="M83" s="4"/>
    </row>
    <row r="84" spans="1:13">
      <c r="A84" s="5">
        <v>74</v>
      </c>
      <c r="B84" s="10" t="s">
        <v>73</v>
      </c>
      <c r="C84" s="9">
        <v>435.58</v>
      </c>
      <c r="D84" s="8">
        <f>1690/C88*C84</f>
        <v>21.948051948051905</v>
      </c>
      <c r="E84" s="8">
        <f t="shared" si="11"/>
        <v>457.52805194805188</v>
      </c>
      <c r="F84" s="8">
        <f t="shared" si="12"/>
        <v>13.725841558441555</v>
      </c>
      <c r="G84" s="8">
        <f t="shared" si="13"/>
        <v>471.25389350649345</v>
      </c>
      <c r="H84" s="8">
        <f t="shared" si="14"/>
        <v>94.250778701298714</v>
      </c>
      <c r="I84" s="8">
        <f t="shared" si="15"/>
        <v>565.50467220779217</v>
      </c>
      <c r="J84" s="11">
        <v>13</v>
      </c>
      <c r="K84" s="8">
        <f t="shared" si="16"/>
        <v>10.87508985014985</v>
      </c>
      <c r="L84" s="4"/>
      <c r="M84" s="4"/>
    </row>
    <row r="85" spans="1:13">
      <c r="A85" s="5">
        <v>75</v>
      </c>
      <c r="B85" s="10" t="s">
        <v>74</v>
      </c>
      <c r="C85" s="9">
        <v>435.58</v>
      </c>
      <c r="D85" s="8">
        <f>1690/C88*C85</f>
        <v>21.948051948051905</v>
      </c>
      <c r="E85" s="8">
        <f t="shared" si="11"/>
        <v>457.52805194805188</v>
      </c>
      <c r="F85" s="8">
        <f t="shared" si="12"/>
        <v>13.725841558441555</v>
      </c>
      <c r="G85" s="8">
        <f t="shared" si="13"/>
        <v>471.25389350649345</v>
      </c>
      <c r="H85" s="8">
        <f t="shared" si="14"/>
        <v>94.250778701298714</v>
      </c>
      <c r="I85" s="8">
        <f t="shared" si="15"/>
        <v>565.50467220779217</v>
      </c>
      <c r="J85" s="11">
        <v>8</v>
      </c>
      <c r="K85" s="8">
        <f t="shared" si="16"/>
        <v>17.672021006493505</v>
      </c>
      <c r="L85" s="4"/>
      <c r="M85" s="4"/>
    </row>
    <row r="86" spans="1:13">
      <c r="A86" s="5">
        <v>76</v>
      </c>
      <c r="B86" s="10" t="s">
        <v>75</v>
      </c>
      <c r="C86" s="9">
        <v>435.58</v>
      </c>
      <c r="D86" s="8">
        <f>1690/C88*C86</f>
        <v>21.948051948051905</v>
      </c>
      <c r="E86" s="8">
        <f t="shared" si="11"/>
        <v>457.52805194805188</v>
      </c>
      <c r="F86" s="8">
        <f t="shared" si="12"/>
        <v>13.725841558441555</v>
      </c>
      <c r="G86" s="8">
        <f t="shared" si="13"/>
        <v>471.25389350649345</v>
      </c>
      <c r="H86" s="8">
        <f t="shared" si="14"/>
        <v>94.250778701298714</v>
      </c>
      <c r="I86" s="8">
        <f t="shared" si="15"/>
        <v>565.50467220779217</v>
      </c>
      <c r="J86" s="11">
        <v>65</v>
      </c>
      <c r="K86" s="8">
        <f t="shared" si="16"/>
        <v>2.1750179700299697</v>
      </c>
      <c r="L86" s="4"/>
      <c r="M86" s="4"/>
    </row>
    <row r="87" spans="1:13" ht="15.75">
      <c r="A87" s="15">
        <v>77</v>
      </c>
      <c r="B87" s="12" t="s">
        <v>76</v>
      </c>
      <c r="C87" s="9">
        <v>435.58</v>
      </c>
      <c r="D87" s="8">
        <f>1690/C88*C87</f>
        <v>21.948051948051905</v>
      </c>
      <c r="E87" s="8">
        <f t="shared" si="11"/>
        <v>457.52805194805188</v>
      </c>
      <c r="F87" s="8">
        <f t="shared" si="12"/>
        <v>13.725841558441555</v>
      </c>
      <c r="G87" s="8">
        <f t="shared" si="13"/>
        <v>471.25389350649345</v>
      </c>
      <c r="H87" s="8">
        <f t="shared" si="14"/>
        <v>94.250778701298714</v>
      </c>
      <c r="I87" s="8">
        <f t="shared" si="15"/>
        <v>565.50467220779217</v>
      </c>
      <c r="J87" s="14">
        <v>26</v>
      </c>
      <c r="K87" s="8">
        <f t="shared" si="16"/>
        <v>5.437544925074925</v>
      </c>
    </row>
    <row r="88" spans="1:13" ht="15.75">
      <c r="A88" s="15"/>
      <c r="B88" s="12" t="s">
        <v>101</v>
      </c>
      <c r="C88" s="9">
        <f>SUM(C11:C87)</f>
        <v>33539.660000000069</v>
      </c>
      <c r="D88" s="8">
        <f>SUM(D11:D87)</f>
        <v>1689.9999999999964</v>
      </c>
      <c r="E88" s="8">
        <f>SUM(E11:E87)</f>
        <v>35229.659999999953</v>
      </c>
      <c r="F88" s="8">
        <f t="shared" si="12"/>
        <v>1056.8897999999986</v>
      </c>
      <c r="G88" s="8">
        <f t="shared" si="13"/>
        <v>36286.54979999995</v>
      </c>
      <c r="H88" s="8">
        <f t="shared" si="14"/>
        <v>7257.3099599999914</v>
      </c>
      <c r="I88" s="8">
        <f t="shared" si="15"/>
        <v>43543.859759999941</v>
      </c>
      <c r="J88" s="14">
        <f>SUM(J11:J87)</f>
        <v>4400</v>
      </c>
      <c r="K88" s="8"/>
    </row>
    <row r="89" spans="1:13" ht="15.75">
      <c r="A89" s="3"/>
      <c r="B89" s="2"/>
      <c r="C89" s="2"/>
      <c r="D89" s="2"/>
      <c r="E89" s="2"/>
      <c r="F89" s="2"/>
    </row>
    <row r="90" spans="1:13" ht="15.75">
      <c r="B90" s="2" t="s">
        <v>89</v>
      </c>
      <c r="C90" s="2"/>
      <c r="D90" s="2"/>
      <c r="E90" s="31"/>
      <c r="F90" s="2"/>
      <c r="G90" s="16"/>
      <c r="H90" s="16"/>
      <c r="I90" s="16"/>
      <c r="J90" s="2" t="s">
        <v>90</v>
      </c>
    </row>
  </sheetData>
  <mergeCells count="2">
    <mergeCell ref="A7:K7"/>
    <mergeCell ref="G2:L2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Обслуговування</vt:lpstr>
      <vt:lpstr>Заміна</vt:lpstr>
      <vt:lpstr>Заміна!Область_печати</vt:lpstr>
      <vt:lpstr>Обслуговування!Область_печати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2021-03-22T12:02:17Z</dcterms:modified>
</cp:coreProperties>
</file>